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060" windowHeight="11640" activeTab="0"/>
  </bookViews>
  <sheets>
    <sheet name="PROGRAM 2015 ITM" sheetId="1" r:id="rId1"/>
  </sheets>
  <definedNames>
    <definedName name="_xlnm.Print_Titles" localSheetId="0">'PROGRAM 2015 ITM'!$13:$14</definedName>
  </definedNames>
  <calcPr fullCalcOnLoad="1"/>
</workbook>
</file>

<file path=xl/sharedStrings.xml><?xml version="1.0" encoding="utf-8"?>
<sst xmlns="http://schemas.openxmlformats.org/spreadsheetml/2006/main" count="1638" uniqueCount="391">
  <si>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</si>
  <si>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</si>
  <si>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</si>
  <si>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</si>
  <si>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</si>
  <si>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</si>
  <si>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</si>
  <si>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</si>
  <si>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</si>
  <si>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</si>
  <si>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</si>
  <si>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</si>
  <si>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</si>
  <si>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</si>
  <si>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</si>
  <si>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</si>
  <si>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</si>
  <si>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</si>
  <si>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</si>
  <si>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</si>
  <si>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</si>
  <si>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</si>
  <si>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</si>
  <si>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</si>
  <si>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</si>
  <si>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</si>
  <si>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</si>
  <si>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</si>
  <si>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</si>
  <si>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</si>
  <si>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</si>
  <si>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</si>
  <si>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</si>
  <si>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</si>
  <si>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</si>
  <si>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</si>
  <si>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</si>
  <si>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</si>
  <si>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</si>
  <si>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</si>
  <si>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</si>
  <si>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</si>
  <si>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</si>
  <si>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</si>
  <si>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</si>
  <si>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Echipament de extindere a memoriei (laptop)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</si>
  <si>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</si>
  <si>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</si>
  <si>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Baterii alcaline</t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</si>
  <si>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</si>
  <si>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</si>
  <si>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</si>
  <si>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</si>
  <si>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</si>
  <si>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</si>
  <si>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</si>
  <si>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</si>
  <si>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</si>
  <si>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</si>
  <si>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</si>
  <si>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</si>
  <si>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</si>
  <si>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</si>
  <si>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</si>
  <si>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</si>
  <si>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</si>
  <si>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</si>
  <si>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</si>
  <si>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</si>
  <si>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</si>
  <si>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</si>
  <si>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</si>
  <si>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</si>
  <si>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</si>
  <si>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</si>
  <si>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</si>
  <si>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</si>
  <si>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</si>
  <si>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</si>
  <si>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</si>
  <si>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</si>
  <si>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</si>
  <si>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</si>
  <si>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</si>
  <si>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</si>
  <si>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</si>
  <si>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</si>
  <si>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</si>
  <si>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</si>
  <si>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</si>
  <si>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</si>
  <si>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Cartuse pentru toner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</si>
  <si>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</si>
  <si>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</si>
  <si>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</si>
  <si>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</si>
  <si>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</si>
  <si>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</si>
  <si>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</si>
  <si>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</si>
  <si>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</si>
  <si>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</si>
  <si>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echivalenta  4,5 lei/euro</t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</si>
  <si>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</si>
  <si>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</si>
  <si>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</si>
  <si>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</si>
  <si>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</si>
  <si>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</si>
  <si>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</si>
  <si>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</si>
  <si>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</si>
  <si>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</si>
  <si>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</si>
  <si>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</si>
  <si>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</si>
  <si>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</si>
  <si>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t xml:space="preserve">              INSPECTOR SEF</t>
  </si>
  <si>
    <t xml:space="preserve">                                                                      Se aprobă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</si>
  <si>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</si>
  <si>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</si>
  <si>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</si>
  <si>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</si>
  <si>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30125100-2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</si>
  <si>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</si>
  <si>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</si>
  <si>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</si>
  <si>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</si>
  <si>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</si>
  <si>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</si>
  <si>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</si>
  <si>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</si>
  <si>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</si>
  <si>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</si>
  <si>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</si>
  <si>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>31411000-0</t>
  </si>
  <si>
    <t xml:space="preserve">Autoturisme </t>
  </si>
  <si>
    <t xml:space="preserve">Copiatoare </t>
  </si>
  <si>
    <t xml:space="preserve">Fax </t>
  </si>
  <si>
    <t xml:space="preserve">TOTAL </t>
  </si>
  <si>
    <t xml:space="preserve">achizitie directa </t>
  </si>
  <si>
    <t>VASLUI</t>
  </si>
  <si>
    <t>22458000-5</t>
  </si>
  <si>
    <t>MINISTERUL MUNCII, FAMILIEI , PROTECTIEI SOCIALE SI PERSOANELOR VARSTNICE</t>
  </si>
  <si>
    <t>75111200-9</t>
  </si>
  <si>
    <t>72611000-6</t>
  </si>
  <si>
    <t>50112000-5</t>
  </si>
  <si>
    <t>79971200-3</t>
  </si>
  <si>
    <t>50413200-5</t>
  </si>
  <si>
    <t>50711000-2</t>
  </si>
  <si>
    <t>50323000-5</t>
  </si>
  <si>
    <t>50323100-6</t>
  </si>
  <si>
    <t>7135600-9</t>
  </si>
  <si>
    <t>58112300-6</t>
  </si>
  <si>
    <t>79132100-9</t>
  </si>
  <si>
    <t>22910000-2</t>
  </si>
  <si>
    <t>79341000-6</t>
  </si>
  <si>
    <t>50334130-5</t>
  </si>
  <si>
    <t>39713430-6</t>
  </si>
  <si>
    <t>30236100-3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</si>
  <si>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</si>
  <si>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</si>
  <si>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</si>
  <si>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</si>
  <si>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</si>
  <si>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</si>
  <si>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</si>
  <si>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</si>
  <si>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</si>
  <si>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</si>
  <si>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</si>
  <si>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</si>
  <si>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</si>
  <si>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</si>
  <si>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</si>
  <si>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</si>
  <si>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</si>
  <si>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</si>
  <si>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</si>
  <si>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</si>
  <si>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</si>
  <si>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35111320-4</t>
  </si>
  <si>
    <t>44512000-2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</si>
  <si>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</si>
  <si>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</si>
  <si>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</si>
  <si>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</si>
  <si>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</si>
  <si>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</si>
  <si>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Imprimante</t>
  </si>
  <si>
    <t>Enache Laura</t>
  </si>
  <si>
    <t xml:space="preserve">Servicii tipografice 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</si>
  <si>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</si>
  <si>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</si>
  <si>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</si>
  <si>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</si>
  <si>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</si>
  <si>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</si>
  <si>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</si>
  <si>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</si>
  <si>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</si>
  <si>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</si>
  <si>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</si>
  <si>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</si>
  <si>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</si>
  <si>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</si>
  <si>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</si>
  <si>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</si>
  <si>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</si>
  <si>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</si>
  <si>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</si>
  <si>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</si>
  <si>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</si>
  <si>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</si>
  <si>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</si>
  <si>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</si>
  <si>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</si>
  <si>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</si>
  <si>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</si>
  <si>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</si>
  <si>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</si>
  <si>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</si>
  <si>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</si>
  <si>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</si>
  <si>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</si>
  <si>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</si>
  <si>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</si>
  <si>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</si>
  <si>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</si>
  <si>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</si>
  <si>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</si>
  <si>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</si>
  <si>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</si>
  <si>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</si>
  <si>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</si>
  <si>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</si>
  <si>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Chirvase Gheorghe</t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</si>
  <si>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</si>
  <si>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</si>
  <si>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</si>
  <si>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</si>
  <si>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</si>
  <si>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</si>
  <si>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</si>
  <si>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</si>
  <si>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</si>
  <si>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</si>
  <si>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Motorina (BCF)</t>
  </si>
  <si>
    <t xml:space="preserve"> 30213300-8</t>
  </si>
  <si>
    <t>Switch HP Procurve</t>
  </si>
  <si>
    <t>31214100-0</t>
  </si>
  <si>
    <t>Centrala termica 35KW</t>
  </si>
  <si>
    <t>39715210-2</t>
  </si>
  <si>
    <t>15981100-9</t>
  </si>
  <si>
    <t>75251110-4</t>
  </si>
  <si>
    <t>Servicii de prevenire a incendiilor(Servicii de autorizare ISU)</t>
  </si>
  <si>
    <t>Piese de rezerva pt.vehicule -automobile(Ştergătoare de parbriz)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</si>
  <si>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</si>
  <si>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</si>
  <si>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</si>
  <si>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</si>
  <si>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</si>
  <si>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</si>
  <si>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</si>
  <si>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</si>
  <si>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</si>
  <si>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</si>
  <si>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</si>
  <si>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</si>
  <si>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</si>
  <si>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</si>
  <si>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</si>
  <si>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</si>
  <si>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</si>
  <si>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</si>
  <si>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</si>
  <si>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</si>
  <si>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</si>
  <si>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</si>
  <si>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</si>
  <si>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</si>
  <si>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</si>
  <si>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</si>
  <si>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</si>
  <si>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</si>
  <si>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</si>
  <si>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</si>
  <si>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</si>
  <si>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</si>
  <si>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</si>
  <si>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</si>
  <si>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</si>
  <si>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</si>
  <si>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</si>
  <si>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</si>
  <si>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</si>
  <si>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</si>
  <si>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</si>
  <si>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Accesorii pentru computer</t>
  </si>
  <si>
    <t>30237200-1</t>
  </si>
  <si>
    <t>Aranjamente florale-coroane</t>
  </si>
  <si>
    <t>03121210-0</t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</si>
  <si>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</si>
  <si>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</si>
  <si>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</si>
  <si>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</si>
  <si>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</si>
  <si>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</si>
  <si>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</si>
  <si>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</si>
  <si>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</si>
  <si>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</si>
  <si>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</si>
  <si>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</si>
  <si>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</si>
  <si>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</si>
  <si>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</si>
  <si>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</si>
  <si>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Jaluzele</t>
  </si>
  <si>
    <t>m</t>
  </si>
  <si>
    <t>39515440-1</t>
  </si>
  <si>
    <t>Suruburi</t>
  </si>
  <si>
    <t>44531300-4</t>
  </si>
  <si>
    <t>Vopsele</t>
  </si>
  <si>
    <t>Ansamblu de structuri metalice- scara</t>
  </si>
  <si>
    <t>45223100-7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</si>
  <si>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</si>
  <si>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</si>
  <si>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</si>
  <si>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</si>
  <si>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</si>
  <si>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</si>
  <si>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</si>
  <si>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</si>
  <si>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</si>
  <si>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</si>
  <si>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</si>
  <si>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</si>
  <si>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</si>
  <si>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</si>
  <si>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</si>
  <si>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</si>
  <si>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</si>
  <si>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</si>
  <si>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</si>
  <si>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</si>
  <si>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</si>
  <si>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</si>
  <si>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</si>
  <si>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</si>
  <si>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</si>
  <si>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</si>
  <si>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</si>
  <si>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</si>
  <si>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 xml:space="preserve">Imprimanta 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</si>
  <si>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</si>
  <si>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</si>
  <si>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</si>
  <si>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</si>
  <si>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</si>
  <si>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</si>
  <si>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</si>
  <si>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</si>
  <si>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</si>
  <si>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</si>
  <si>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</si>
  <si>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</si>
  <si>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</si>
  <si>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</si>
  <si>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</si>
  <si>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</si>
  <si>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</si>
  <si>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</si>
  <si>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</si>
  <si>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</si>
  <si>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</si>
  <si>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</si>
  <si>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</si>
  <si>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</si>
  <si>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</si>
  <si>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</si>
  <si>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Dispozitive de stocare cu memorie</t>
  </si>
  <si>
    <t>30233320-0</t>
  </si>
  <si>
    <t>PROGRAMUL ANUAL AL ACHIZITIILOR PUBLICE 2017</t>
  </si>
  <si>
    <t>/09.01.2017</t>
  </si>
  <si>
    <t>Dezumidificatoare</t>
  </si>
  <si>
    <t>03.01.2017</t>
  </si>
  <si>
    <t>29.12.2017</t>
  </si>
  <si>
    <t>31.12.2017</t>
  </si>
  <si>
    <t>Nr.214</t>
  </si>
  <si>
    <t>Servicii de furnizare apa potabila La Fantana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</si>
</sst>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3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0" borderId="7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7" fillId="0" borderId="2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4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8" fillId="20" borderId="7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6" fillId="21" borderId="3" applyNumberFormat="0" applyAlignment="0" applyProtection="0"/>
    <xf numFmtId="0" fontId="30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4" fontId="2" fillId="0" borderId="10" xfId="64" applyFont="1" applyFill="1" applyBorder="1" applyAlignment="1">
      <alignment vertical="center" wrapText="1"/>
      <protection/>
    </xf>
    <xf numFmtId="2" fontId="0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Border="1" applyAlignment="1">
      <alignment vertical="top"/>
      <protection/>
    </xf>
    <xf numFmtId="2" fontId="0" fillId="0" borderId="0" xfId="64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2" fillId="0" borderId="11" xfId="64" applyNumberFormat="1" applyFont="1" applyBorder="1" applyAlignment="1">
      <alignment vertical="top"/>
      <protection/>
    </xf>
    <xf numFmtId="2" fontId="5" fillId="0" borderId="11" xfId="64" applyNumberFormat="1" applyFont="1" applyFill="1" applyBorder="1" applyAlignment="1">
      <alignment vertical="top"/>
      <protection/>
    </xf>
    <xf numFmtId="2" fontId="2" fillId="0" borderId="10" xfId="64" applyNumberFormat="1" applyFont="1" applyBorder="1" applyAlignment="1">
      <alignment vertical="top"/>
      <protection/>
    </xf>
    <xf numFmtId="2" fontId="2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2" fontId="2" fillId="0" borderId="10" xfId="64" applyNumberFormat="1" applyFont="1" applyBorder="1" applyAlignment="1">
      <alignment vertical="top"/>
      <protection/>
    </xf>
    <xf numFmtId="2" fontId="2" fillId="0" borderId="11" xfId="64" applyNumberFormat="1" applyFont="1" applyFill="1" applyBorder="1" applyAlignment="1">
      <alignment vertical="top"/>
      <protection/>
    </xf>
    <xf numFmtId="2" fontId="2" fillId="0" borderId="12" xfId="0" applyNumberFormat="1" applyFont="1" applyFill="1" applyBorder="1" applyAlignment="1">
      <alignment vertical="top"/>
    </xf>
    <xf numFmtId="2" fontId="14" fillId="0" borderId="11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2" fontId="8" fillId="0" borderId="11" xfId="0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 wrapText="1"/>
      <protection/>
    </xf>
    <xf numFmtId="2" fontId="2" fillId="0" borderId="10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/>
      <protection/>
    </xf>
    <xf numFmtId="2" fontId="5" fillId="0" borderId="11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/>
    </xf>
    <xf numFmtId="2" fontId="2" fillId="0" borderId="12" xfId="64" applyNumberFormat="1" applyFont="1" applyFill="1" applyBorder="1" applyAlignment="1">
      <alignment vertical="top"/>
      <protection/>
    </xf>
    <xf numFmtId="2" fontId="4" fillId="0" borderId="13" xfId="64" applyNumberFormat="1" applyFont="1" applyFill="1" applyBorder="1" applyAlignment="1">
      <alignment vertical="top"/>
      <protection/>
    </xf>
    <xf numFmtId="2" fontId="2" fillId="0" borderId="12" xfId="64" applyNumberFormat="1" applyFont="1" applyFill="1" applyBorder="1" applyAlignment="1">
      <alignment vertical="top" wrapText="1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5" fillId="0" borderId="14" xfId="64" applyNumberFormat="1" applyFont="1" applyFill="1" applyBorder="1" applyAlignment="1">
      <alignment vertical="top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5" fillId="0" borderId="14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/>
      <protection/>
    </xf>
    <xf numFmtId="2" fontId="5" fillId="0" borderId="15" xfId="64" applyNumberFormat="1" applyFont="1" applyFill="1" applyBorder="1" applyAlignment="1">
      <alignment vertical="top"/>
      <protection/>
    </xf>
    <xf numFmtId="2" fontId="5" fillId="0" borderId="10" xfId="64" applyNumberFormat="1" applyFont="1" applyFill="1" applyBorder="1" applyAlignment="1">
      <alignment vertical="top"/>
      <protection/>
    </xf>
    <xf numFmtId="2" fontId="2" fillId="0" borderId="12" xfId="64" applyNumberFormat="1" applyFont="1" applyBorder="1" applyAlignment="1">
      <alignment vertical="top"/>
      <protection/>
    </xf>
    <xf numFmtId="2" fontId="15" fillId="0" borderId="12" xfId="64" applyNumberFormat="1" applyFont="1" applyBorder="1" applyAlignment="1">
      <alignment vertical="top"/>
      <protection/>
    </xf>
    <xf numFmtId="2" fontId="5" fillId="0" borderId="12" xfId="64" applyNumberFormat="1" applyFont="1" applyFill="1" applyBorder="1" applyAlignment="1">
      <alignment vertical="top"/>
      <protection/>
    </xf>
    <xf numFmtId="2" fontId="5" fillId="0" borderId="10" xfId="64" applyNumberFormat="1" applyFont="1" applyBorder="1" applyAlignment="1">
      <alignment vertical="top"/>
      <protection/>
    </xf>
    <xf numFmtId="2" fontId="5" fillId="0" borderId="11" xfId="64" applyNumberFormat="1" applyFont="1" applyBorder="1" applyAlignment="1">
      <alignment vertical="top"/>
      <protection/>
    </xf>
    <xf numFmtId="2" fontId="5" fillId="0" borderId="10" xfId="0" applyNumberFormat="1" applyFont="1" applyFill="1" applyBorder="1" applyAlignment="1">
      <alignment vertical="top" wrapText="1"/>
    </xf>
    <xf numFmtId="2" fontId="2" fillId="0" borderId="12" xfId="64" applyNumberFormat="1" applyFont="1" applyFill="1" applyBorder="1" applyAlignment="1">
      <alignment vertical="top"/>
      <protection/>
    </xf>
    <xf numFmtId="2" fontId="5" fillId="0" borderId="12" xfId="64" applyNumberFormat="1" applyFont="1" applyFill="1" applyBorder="1" applyAlignment="1">
      <alignment vertical="top"/>
      <protection/>
    </xf>
    <xf numFmtId="2" fontId="2" fillId="0" borderId="12" xfId="64" applyNumberFormat="1" applyFont="1" applyBorder="1" applyAlignment="1">
      <alignment vertical="top"/>
      <protection/>
    </xf>
    <xf numFmtId="2" fontId="2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2" fillId="0" borderId="16" xfId="0" applyNumberFormat="1" applyFont="1" applyFill="1" applyBorder="1" applyAlignment="1">
      <alignment vertical="top"/>
    </xf>
    <xf numFmtId="2" fontId="2" fillId="0" borderId="16" xfId="64" applyNumberFormat="1" applyFont="1" applyFill="1" applyBorder="1" applyAlignment="1">
      <alignment vertical="top"/>
      <protection/>
    </xf>
    <xf numFmtId="2" fontId="5" fillId="0" borderId="16" xfId="64" applyNumberFormat="1" applyFont="1" applyFill="1" applyBorder="1" applyAlignment="1">
      <alignment vertical="top"/>
      <protection/>
    </xf>
    <xf numFmtId="2" fontId="2" fillId="0" borderId="16" xfId="64" applyNumberFormat="1" applyFont="1" applyFill="1" applyBorder="1" applyAlignment="1">
      <alignment vertical="top"/>
      <protection/>
    </xf>
    <xf numFmtId="2" fontId="5" fillId="0" borderId="12" xfId="64" applyNumberFormat="1" applyFont="1" applyFill="1" applyBorder="1" applyAlignment="1">
      <alignment vertical="top" wrapText="1"/>
      <protection/>
    </xf>
    <xf numFmtId="2" fontId="5" fillId="0" borderId="12" xfId="64" applyNumberFormat="1" applyFont="1" applyBorder="1" applyAlignment="1">
      <alignment vertical="top"/>
      <protection/>
    </xf>
    <xf numFmtId="2" fontId="14" fillId="0" borderId="15" xfId="0" applyNumberFormat="1" applyFont="1" applyFill="1" applyBorder="1" applyAlignment="1">
      <alignment vertical="top"/>
    </xf>
    <xf numFmtId="2" fontId="8" fillId="0" borderId="15" xfId="0" applyNumberFormat="1" applyFont="1" applyFill="1" applyBorder="1" applyAlignment="1">
      <alignment vertical="top"/>
    </xf>
    <xf numFmtId="2" fontId="0" fillId="0" borderId="16" xfId="64" applyNumberFormat="1" applyFont="1" applyFill="1" applyBorder="1" applyAlignment="1">
      <alignment vertical="top"/>
      <protection/>
    </xf>
    <xf numFmtId="2" fontId="2" fillId="0" borderId="16" xfId="64" applyNumberFormat="1" applyFont="1" applyFill="1" applyBorder="1" applyAlignment="1">
      <alignment vertical="top"/>
      <protection/>
    </xf>
    <xf numFmtId="2" fontId="5" fillId="0" borderId="16" xfId="64" applyNumberFormat="1" applyFont="1" applyFill="1" applyBorder="1" applyAlignment="1">
      <alignment vertical="top"/>
      <protection/>
    </xf>
    <xf numFmtId="2" fontId="0" fillId="0" borderId="16" xfId="64" applyNumberFormat="1" applyFont="1" applyFill="1" applyBorder="1" applyAlignment="1">
      <alignment vertical="top"/>
      <protection/>
    </xf>
    <xf numFmtId="2" fontId="3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17" fillId="0" borderId="0" xfId="64" applyNumberFormat="1" applyFont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11" fillId="0" borderId="0" xfId="64" applyNumberFormat="1" applyFont="1" applyAlignment="1">
      <alignment vertical="top"/>
      <protection/>
    </xf>
    <xf numFmtId="2" fontId="9" fillId="0" borderId="0" xfId="64" applyNumberFormat="1" applyFont="1" applyFill="1" applyBorder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0" fillId="0" borderId="0" xfId="64" applyNumberForma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1" fontId="3" fillId="0" borderId="0" xfId="64" applyNumberFormat="1" applyFont="1" applyFill="1" applyAlignment="1">
      <alignment horizontal="center" vertical="top"/>
      <protection/>
    </xf>
    <xf numFmtId="1" fontId="4" fillId="0" borderId="17" xfId="64" applyNumberFormat="1" applyFont="1" applyFill="1" applyBorder="1" applyAlignment="1">
      <alignment horizontal="center" vertical="top"/>
      <protection/>
    </xf>
    <xf numFmtId="1" fontId="4" fillId="0" borderId="18" xfId="64" applyNumberFormat="1" applyFont="1" applyFill="1" applyBorder="1" applyAlignment="1">
      <alignment horizontal="center" vertical="top"/>
      <protection/>
    </xf>
    <xf numFmtId="1" fontId="4" fillId="0" borderId="19" xfId="64" applyNumberFormat="1" applyFont="1" applyFill="1" applyBorder="1" applyAlignment="1">
      <alignment horizontal="center" vertical="top"/>
      <protection/>
    </xf>
    <xf numFmtId="1" fontId="4" fillId="0" borderId="20" xfId="64" applyNumberFormat="1" applyFont="1" applyFill="1" applyBorder="1" applyAlignment="1">
      <alignment horizontal="center" vertical="top"/>
      <protection/>
    </xf>
    <xf numFmtId="1" fontId="4" fillId="0" borderId="21" xfId="64" applyNumberFormat="1" applyFont="1" applyFill="1" applyBorder="1" applyAlignment="1">
      <alignment horizontal="center" vertical="top"/>
      <protection/>
    </xf>
    <xf numFmtId="1" fontId="4" fillId="0" borderId="22" xfId="64" applyNumberFormat="1" applyFont="1" applyFill="1" applyBorder="1" applyAlignment="1">
      <alignment horizontal="center" vertical="top"/>
      <protection/>
    </xf>
    <xf numFmtId="1" fontId="4" fillId="0" borderId="23" xfId="64" applyNumberFormat="1" applyFont="1" applyFill="1" applyBorder="1" applyAlignment="1">
      <alignment horizontal="center" vertical="top"/>
      <protection/>
    </xf>
    <xf numFmtId="1" fontId="4" fillId="0" borderId="24" xfId="64" applyNumberFormat="1" applyFont="1" applyFill="1" applyBorder="1" applyAlignment="1">
      <alignment horizontal="center" vertical="top"/>
      <protection/>
    </xf>
    <xf numFmtId="1" fontId="3" fillId="0" borderId="23" xfId="64" applyNumberFormat="1" applyFont="1" applyFill="1" applyBorder="1" applyAlignment="1">
      <alignment horizontal="center" vertical="top"/>
      <protection/>
    </xf>
    <xf numFmtId="1" fontId="3" fillId="0" borderId="0" xfId="0" applyNumberFormat="1" applyFont="1" applyAlignment="1">
      <alignment horizontal="center" vertical="top"/>
    </xf>
    <xf numFmtId="2" fontId="2" fillId="0" borderId="16" xfId="64" applyNumberFormat="1" applyFont="1" applyFill="1" applyBorder="1" applyAlignment="1">
      <alignment horizontal="center" vertical="top" wrapText="1"/>
      <protection/>
    </xf>
    <xf numFmtId="2" fontId="11" fillId="19" borderId="25" xfId="62" applyNumberFormat="1" applyFont="1" applyFill="1" applyBorder="1" applyAlignment="1">
      <alignment vertical="top"/>
    </xf>
    <xf numFmtId="2" fontId="11" fillId="19" borderId="26" xfId="62" applyNumberFormat="1" applyFont="1" applyFill="1" applyBorder="1" applyAlignment="1">
      <alignment vertical="top"/>
    </xf>
    <xf numFmtId="2" fontId="11" fillId="5" borderId="25" xfId="62" applyNumberFormat="1" applyFont="1" applyFill="1" applyBorder="1" applyAlignment="1">
      <alignment vertical="top"/>
    </xf>
    <xf numFmtId="2" fontId="11" fillId="5" borderId="26" xfId="62" applyNumberFormat="1" applyFont="1" applyFill="1" applyBorder="1" applyAlignment="1">
      <alignment vertical="top"/>
    </xf>
    <xf numFmtId="2" fontId="11" fillId="3" borderId="25" xfId="62" applyNumberFormat="1" applyFont="1" applyFill="1" applyBorder="1" applyAlignment="1">
      <alignment vertical="top"/>
    </xf>
    <xf numFmtId="2" fontId="11" fillId="3" borderId="26" xfId="62" applyNumberFormat="1" applyFont="1" applyFill="1" applyBorder="1" applyAlignment="1">
      <alignment vertical="top"/>
    </xf>
    <xf numFmtId="2" fontId="11" fillId="4" borderId="25" xfId="62" applyNumberFormat="1" applyFont="1" applyFill="1" applyBorder="1" applyAlignment="1">
      <alignment vertical="top"/>
    </xf>
    <xf numFmtId="2" fontId="11" fillId="4" borderId="26" xfId="62" applyNumberFormat="1" applyFont="1" applyFill="1" applyBorder="1" applyAlignment="1">
      <alignment vertical="top"/>
    </xf>
    <xf numFmtId="2" fontId="10" fillId="24" borderId="25" xfId="62" applyNumberFormat="1" applyFont="1" applyFill="1" applyBorder="1" applyAlignment="1">
      <alignment vertical="top"/>
    </xf>
    <xf numFmtId="2" fontId="10" fillId="24" borderId="26" xfId="62" applyNumberFormat="1" applyFont="1" applyFill="1" applyBorder="1" applyAlignment="1">
      <alignment vertical="top"/>
    </xf>
    <xf numFmtId="2" fontId="11" fillId="25" borderId="25" xfId="62" applyNumberFormat="1" applyFont="1" applyFill="1" applyBorder="1" applyAlignment="1">
      <alignment vertical="top"/>
    </xf>
    <xf numFmtId="2" fontId="11" fillId="25" borderId="26" xfId="62" applyNumberFormat="1" applyFont="1" applyFill="1" applyBorder="1" applyAlignment="1">
      <alignment vertical="top"/>
    </xf>
    <xf numFmtId="2" fontId="10" fillId="26" borderId="25" xfId="62" applyNumberFormat="1" applyFont="1" applyFill="1" applyBorder="1" applyAlignment="1">
      <alignment vertical="top"/>
    </xf>
    <xf numFmtId="2" fontId="10" fillId="26" borderId="26" xfId="62" applyNumberFormat="1" applyFont="1" applyFill="1" applyBorder="1" applyAlignment="1">
      <alignment vertical="top"/>
    </xf>
    <xf numFmtId="2" fontId="10" fillId="18" borderId="25" xfId="62" applyNumberFormat="1" applyFont="1" applyFill="1" applyBorder="1" applyAlignment="1">
      <alignment vertical="top"/>
    </xf>
    <xf numFmtId="2" fontId="10" fillId="18" borderId="26" xfId="62" applyNumberFormat="1" applyFont="1" applyFill="1" applyBorder="1" applyAlignment="1">
      <alignment vertical="top"/>
    </xf>
    <xf numFmtId="2" fontId="11" fillId="14" borderId="25" xfId="62" applyNumberFormat="1" applyFont="1" applyFill="1" applyBorder="1" applyAlignment="1">
      <alignment vertical="top"/>
    </xf>
    <xf numFmtId="2" fontId="11" fillId="14" borderId="26" xfId="62" applyNumberFormat="1" applyFont="1" applyFill="1" applyBorder="1" applyAlignment="1">
      <alignment vertical="top"/>
    </xf>
    <xf numFmtId="2" fontId="11" fillId="20" borderId="25" xfId="62" applyNumberFormat="1" applyFont="1" applyFill="1" applyBorder="1" applyAlignment="1">
      <alignment vertical="top"/>
    </xf>
    <xf numFmtId="2" fontId="11" fillId="20" borderId="26" xfId="62" applyNumberFormat="1" applyFont="1" applyFill="1" applyBorder="1" applyAlignment="1">
      <alignment vertical="top"/>
    </xf>
    <xf numFmtId="2" fontId="11" fillId="7" borderId="25" xfId="62" applyNumberFormat="1" applyFont="1" applyFill="1" applyBorder="1" applyAlignment="1">
      <alignment vertical="top"/>
    </xf>
    <xf numFmtId="2" fontId="11" fillId="7" borderId="26" xfId="62" applyNumberFormat="1" applyFont="1" applyFill="1" applyBorder="1" applyAlignment="1">
      <alignment vertical="top"/>
    </xf>
    <xf numFmtId="2" fontId="10" fillId="27" borderId="25" xfId="62" applyNumberFormat="1" applyFont="1" applyFill="1" applyBorder="1" applyAlignment="1">
      <alignment vertical="top"/>
    </xf>
    <xf numFmtId="2" fontId="10" fillId="27" borderId="26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top"/>
      <protection/>
    </xf>
    <xf numFmtId="2" fontId="16" fillId="0" borderId="0" xfId="64" applyNumberFormat="1" applyFont="1" applyFill="1" applyAlignment="1">
      <alignment vertical="top"/>
      <protection/>
    </xf>
    <xf numFmtId="2" fontId="12" fillId="0" borderId="0" xfId="64" applyNumberFormat="1" applyFont="1" applyFill="1" applyAlignment="1">
      <alignment vertical="top"/>
      <protection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0" fillId="0" borderId="0" xfId="64" applyNumberFormat="1" applyFont="1" applyFill="1" applyAlignment="1">
      <alignment horizontal="left" vertical="top" wrapText="1"/>
      <protection/>
    </xf>
    <xf numFmtId="2" fontId="12" fillId="0" borderId="0" xfId="64" applyNumberFormat="1" applyFont="1" applyFill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2" fillId="0" borderId="12" xfId="0" applyNumberFormat="1" applyFont="1" applyFill="1" applyBorder="1" applyAlignment="1">
      <alignment horizontal="left" vertical="top" wrapText="1"/>
    </xf>
    <xf numFmtId="2" fontId="11" fillId="7" borderId="26" xfId="62" applyNumberFormat="1" applyFont="1" applyFill="1" applyBorder="1" applyAlignment="1">
      <alignment horizontal="left" vertical="top" wrapText="1"/>
    </xf>
    <xf numFmtId="2" fontId="2" fillId="0" borderId="11" xfId="64" applyNumberFormat="1" applyFont="1" applyFill="1" applyBorder="1" applyAlignment="1">
      <alignment horizontal="left" vertical="top" wrapText="1"/>
      <protection/>
    </xf>
    <xf numFmtId="2" fontId="2" fillId="0" borderId="10" xfId="64" applyNumberFormat="1" applyFont="1" applyFill="1" applyBorder="1" applyAlignment="1">
      <alignment horizontal="left" vertical="top" wrapText="1"/>
      <protection/>
    </xf>
    <xf numFmtId="2" fontId="10" fillId="27" borderId="26" xfId="62" applyNumberFormat="1" applyFont="1" applyFill="1" applyBorder="1" applyAlignment="1">
      <alignment horizontal="left" vertical="top" wrapText="1"/>
    </xf>
    <xf numFmtId="2" fontId="2" fillId="0" borderId="10" xfId="64" applyNumberFormat="1" applyFont="1" applyBorder="1" applyAlignment="1">
      <alignment horizontal="left" vertical="top" wrapText="1"/>
      <protection/>
    </xf>
    <xf numFmtId="2" fontId="10" fillId="18" borderId="26" xfId="62" applyNumberFormat="1" applyFont="1" applyFill="1" applyBorder="1" applyAlignment="1">
      <alignment horizontal="left" vertical="top" wrapText="1"/>
    </xf>
    <xf numFmtId="2" fontId="11" fillId="14" borderId="26" xfId="62" applyNumberFormat="1" applyFont="1" applyFill="1" applyBorder="1" applyAlignment="1">
      <alignment horizontal="left" vertical="top" wrapText="1"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11" fillId="4" borderId="26" xfId="62" applyNumberFormat="1" applyFont="1" applyFill="1" applyBorder="1" applyAlignment="1">
      <alignment horizontal="left" vertical="top" wrapText="1"/>
    </xf>
    <xf numFmtId="2" fontId="2" fillId="0" borderId="12" xfId="64" applyNumberFormat="1" applyFont="1" applyFill="1" applyBorder="1" applyAlignment="1">
      <alignment horizontal="left" vertical="top" wrapText="1"/>
      <protection/>
    </xf>
    <xf numFmtId="2" fontId="11" fillId="20" borderId="26" xfId="62" applyNumberFormat="1" applyFont="1" applyFill="1" applyBorder="1" applyAlignment="1">
      <alignment horizontal="left" vertical="top" wrapText="1"/>
    </xf>
    <xf numFmtId="2" fontId="2" fillId="0" borderId="10" xfId="64" applyNumberFormat="1" applyFont="1" applyBorder="1" applyAlignment="1">
      <alignment horizontal="left" vertical="top" wrapText="1"/>
      <protection/>
    </xf>
    <xf numFmtId="2" fontId="10" fillId="24" borderId="26" xfId="62" applyNumberFormat="1" applyFont="1" applyFill="1" applyBorder="1" applyAlignment="1">
      <alignment horizontal="left" vertical="top" wrapText="1"/>
    </xf>
    <xf numFmtId="2" fontId="11" fillId="25" borderId="26" xfId="62" applyNumberFormat="1" applyFont="1" applyFill="1" applyBorder="1" applyAlignment="1">
      <alignment horizontal="left" vertical="top" wrapText="1"/>
    </xf>
    <xf numFmtId="2" fontId="10" fillId="26" borderId="26" xfId="62" applyNumberFormat="1" applyFont="1" applyFill="1" applyBorder="1" applyAlignment="1">
      <alignment horizontal="left" vertical="top" wrapText="1"/>
    </xf>
    <xf numFmtId="2" fontId="11" fillId="19" borderId="26" xfId="62" applyNumberFormat="1" applyFont="1" applyFill="1" applyBorder="1" applyAlignment="1">
      <alignment horizontal="left" vertical="top" wrapText="1"/>
    </xf>
    <xf numFmtId="2" fontId="11" fillId="5" borderId="26" xfId="62" applyNumberFormat="1" applyFont="1" applyFill="1" applyBorder="1" applyAlignment="1">
      <alignment horizontal="left" vertical="top" wrapText="1"/>
    </xf>
    <xf numFmtId="2" fontId="11" fillId="3" borderId="26" xfId="62" applyNumberFormat="1" applyFont="1" applyFill="1" applyBorder="1" applyAlignment="1">
      <alignment horizontal="left" vertical="top" wrapText="1"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2" fillId="0" borderId="10" xfId="64" applyNumberFormat="1" applyFont="1" applyBorder="1" applyAlignment="1">
      <alignment horizontal="left" vertical="top" wrapText="1"/>
      <protection/>
    </xf>
    <xf numFmtId="2" fontId="0" fillId="0" borderId="16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5" fillId="0" borderId="10" xfId="64" applyFont="1" applyBorder="1" applyAlignment="1">
      <alignment horizontal="left" vertical="center"/>
      <protection/>
    </xf>
    <xf numFmtId="4" fontId="2" fillId="0" borderId="10" xfId="64" applyFont="1" applyBorder="1" applyAlignment="1">
      <alignment vertical="center"/>
      <protection/>
    </xf>
    <xf numFmtId="2" fontId="3" fillId="0" borderId="0" xfId="64" applyNumberFormat="1" applyFont="1" applyFill="1" applyAlignment="1">
      <alignment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/>
      <protection/>
    </xf>
    <xf numFmtId="2" fontId="2" fillId="0" borderId="10" xfId="64" applyNumberFormat="1" applyFont="1" applyFill="1" applyBorder="1" applyAlignment="1">
      <alignment horizontal="center" vertical="top"/>
      <protection/>
    </xf>
    <xf numFmtId="4" fontId="2" fillId="0" borderId="10" xfId="64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2" fillId="0" borderId="11" xfId="64" applyNumberFormat="1" applyFont="1" applyBorder="1" applyAlignment="1">
      <alignment horizontal="center" vertical="top"/>
      <protection/>
    </xf>
    <xf numFmtId="2" fontId="2" fillId="0" borderId="10" xfId="64" applyNumberFormat="1" applyFont="1" applyBorder="1" applyAlignment="1">
      <alignment horizontal="center" vertical="top"/>
      <protection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64" applyNumberFormat="1" applyFont="1" applyFill="1" applyBorder="1" applyAlignment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5" xfId="64" applyNumberFormat="1" applyFont="1" applyFill="1" applyBorder="1" applyAlignment="1">
      <alignment horizontal="center" vertical="top"/>
      <protection/>
    </xf>
    <xf numFmtId="2" fontId="8" fillId="0" borderId="15" xfId="0" applyNumberFormat="1" applyFont="1" applyFill="1" applyBorder="1" applyAlignment="1">
      <alignment horizontal="center" vertical="top"/>
    </xf>
    <xf numFmtId="4" fontId="2" fillId="0" borderId="10" xfId="64" applyNumberFormat="1" applyFont="1" applyFill="1" applyBorder="1" applyAlignment="1">
      <alignment vertical="top"/>
      <protection/>
    </xf>
    <xf numFmtId="4" fontId="2" fillId="0" borderId="11" xfId="64" applyNumberFormat="1" applyFont="1" applyBorder="1" applyAlignment="1">
      <alignment vertical="top"/>
      <protection/>
    </xf>
    <xf numFmtId="4" fontId="2" fillId="0" borderId="15" xfId="64" applyNumberFormat="1" applyFont="1" applyFill="1" applyBorder="1" applyAlignment="1">
      <alignment vertical="top"/>
      <protection/>
    </xf>
    <xf numFmtId="4" fontId="2" fillId="0" borderId="10" xfId="64" applyNumberFormat="1" applyFont="1" applyBorder="1" applyAlignment="1">
      <alignment vertical="top"/>
      <protection/>
    </xf>
    <xf numFmtId="4" fontId="2" fillId="0" borderId="12" xfId="64" applyNumberFormat="1" applyFont="1" applyBorder="1" applyAlignment="1">
      <alignment vertical="top"/>
      <protection/>
    </xf>
    <xf numFmtId="2" fontId="2" fillId="0" borderId="10" xfId="64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2" fillId="0" borderId="10" xfId="64" applyNumberFormat="1" applyFont="1" applyFill="1" applyBorder="1" applyAlignment="1">
      <alignment vertical="top" wrapText="1"/>
      <protection/>
    </xf>
    <xf numFmtId="4" fontId="2" fillId="0" borderId="13" xfId="64" applyNumberFormat="1" applyFont="1" applyBorder="1" applyAlignment="1">
      <alignment vertical="top"/>
      <protection/>
    </xf>
    <xf numFmtId="2" fontId="16" fillId="0" borderId="0" xfId="64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2" fontId="12" fillId="0" borderId="0" xfId="64" applyNumberFormat="1" applyFont="1" applyFill="1" applyAlignment="1">
      <alignment horizontal="center" vertical="top"/>
      <protection/>
    </xf>
    <xf numFmtId="2" fontId="3" fillId="0" borderId="0" xfId="64" applyNumberFormat="1" applyFont="1" applyFill="1" applyAlignment="1">
      <alignment horizontal="center" vertical="top"/>
      <protection/>
    </xf>
    <xf numFmtId="4" fontId="2" fillId="0" borderId="11" xfId="64" applyNumberFormat="1" applyFont="1" applyBorder="1" applyAlignment="1">
      <alignment horizontal="center" vertical="top"/>
      <protection/>
    </xf>
    <xf numFmtId="4" fontId="2" fillId="0" borderId="13" xfId="64" applyNumberFormat="1" applyFont="1" applyBorder="1" applyAlignment="1">
      <alignment horizontal="center" vertical="top"/>
      <protection/>
    </xf>
    <xf numFmtId="2" fontId="11" fillId="7" borderId="26" xfId="62" applyNumberFormat="1" applyFont="1" applyFill="1" applyBorder="1" applyAlignment="1">
      <alignment horizontal="center" vertical="top"/>
    </xf>
    <xf numFmtId="2" fontId="2" fillId="0" borderId="14" xfId="64" applyNumberFormat="1" applyFont="1" applyFill="1" applyBorder="1" applyAlignment="1">
      <alignment horizontal="center" vertical="top"/>
      <protection/>
    </xf>
    <xf numFmtId="2" fontId="10" fillId="27" borderId="26" xfId="62" applyNumberFormat="1" applyFont="1" applyFill="1" applyBorder="1" applyAlignment="1">
      <alignment horizontal="center" vertical="top"/>
    </xf>
    <xf numFmtId="2" fontId="10" fillId="18" borderId="26" xfId="62" applyNumberFormat="1" applyFont="1" applyFill="1" applyBorder="1" applyAlignment="1">
      <alignment horizontal="center" vertical="top"/>
    </xf>
    <xf numFmtId="2" fontId="11" fillId="14" borderId="26" xfId="62" applyNumberFormat="1" applyFont="1" applyFill="1" applyBorder="1" applyAlignment="1">
      <alignment horizontal="center" vertical="top"/>
    </xf>
    <xf numFmtId="2" fontId="11" fillId="4" borderId="26" xfId="62" applyNumberFormat="1" applyFont="1" applyFill="1" applyBorder="1" applyAlignment="1">
      <alignment horizontal="center" vertical="top"/>
    </xf>
    <xf numFmtId="2" fontId="15" fillId="0" borderId="12" xfId="64" applyNumberFormat="1" applyFont="1" applyBorder="1" applyAlignment="1">
      <alignment horizontal="center" vertical="top"/>
      <protection/>
    </xf>
    <xf numFmtId="2" fontId="11" fillId="20" borderId="26" xfId="62" applyNumberFormat="1" applyFont="1" applyFill="1" applyBorder="1" applyAlignment="1">
      <alignment horizontal="center" vertical="top"/>
    </xf>
    <xf numFmtId="2" fontId="10" fillId="24" borderId="26" xfId="62" applyNumberFormat="1" applyFont="1" applyFill="1" applyBorder="1" applyAlignment="1">
      <alignment horizontal="center" vertical="top"/>
    </xf>
    <xf numFmtId="2" fontId="2" fillId="0" borderId="12" xfId="64" applyNumberFormat="1" applyFont="1" applyBorder="1" applyAlignment="1">
      <alignment horizontal="center" vertical="top"/>
      <protection/>
    </xf>
    <xf numFmtId="2" fontId="11" fillId="25" borderId="26" xfId="62" applyNumberFormat="1" applyFont="1" applyFill="1" applyBorder="1" applyAlignment="1">
      <alignment horizontal="center" vertical="top"/>
    </xf>
    <xf numFmtId="2" fontId="2" fillId="0" borderId="16" xfId="64" applyNumberFormat="1" applyFont="1" applyFill="1" applyBorder="1" applyAlignment="1">
      <alignment horizontal="center" vertical="top"/>
      <protection/>
    </xf>
    <xf numFmtId="2" fontId="10" fillId="26" borderId="26" xfId="62" applyNumberFormat="1" applyFont="1" applyFill="1" applyBorder="1" applyAlignment="1">
      <alignment horizontal="center" vertical="top"/>
    </xf>
    <xf numFmtId="2" fontId="11" fillId="19" borderId="26" xfId="62" applyNumberFormat="1" applyFont="1" applyFill="1" applyBorder="1" applyAlignment="1">
      <alignment horizontal="center" vertical="top"/>
    </xf>
    <xf numFmtId="2" fontId="11" fillId="5" borderId="26" xfId="62" applyNumberFormat="1" applyFont="1" applyFill="1" applyBorder="1" applyAlignment="1">
      <alignment horizontal="center" vertical="top"/>
    </xf>
    <xf numFmtId="2" fontId="11" fillId="3" borderId="26" xfId="62" applyNumberFormat="1" applyFont="1" applyFill="1" applyBorder="1" applyAlignment="1">
      <alignment horizontal="center" vertical="top"/>
    </xf>
    <xf numFmtId="2" fontId="0" fillId="0" borderId="16" xfId="64" applyNumberFormat="1" applyFont="1" applyFill="1" applyBorder="1" applyAlignment="1">
      <alignment horizontal="center" vertical="top"/>
      <protection/>
    </xf>
    <xf numFmtId="2" fontId="0" fillId="0" borderId="0" xfId="64" applyNumberFormat="1" applyFont="1" applyAlignment="1">
      <alignment horizontal="center" vertical="top"/>
      <protection/>
    </xf>
    <xf numFmtId="49" fontId="2" fillId="0" borderId="11" xfId="64" applyNumberFormat="1" applyFont="1" applyBorder="1" applyAlignment="1">
      <alignment vertical="top" wrapText="1"/>
      <protection/>
    </xf>
    <xf numFmtId="49" fontId="2" fillId="0" borderId="10" xfId="64" applyNumberFormat="1" applyFont="1" applyBorder="1" applyAlignment="1">
      <alignment vertical="top"/>
      <protection/>
    </xf>
    <xf numFmtId="2" fontId="2" fillId="0" borderId="27" xfId="64" applyNumberFormat="1" applyFont="1" applyBorder="1" applyAlignment="1">
      <alignment vertical="top"/>
      <protection/>
    </xf>
    <xf numFmtId="2" fontId="4" fillId="0" borderId="28" xfId="64" applyNumberFormat="1" applyFont="1" applyFill="1" applyBorder="1" applyAlignment="1">
      <alignment vertical="top"/>
      <protection/>
    </xf>
    <xf numFmtId="2" fontId="11" fillId="7" borderId="29" xfId="62" applyNumberFormat="1" applyFont="1" applyFill="1" applyBorder="1" applyAlignment="1">
      <alignment vertical="top"/>
    </xf>
    <xf numFmtId="2" fontId="4" fillId="0" borderId="30" xfId="64" applyNumberFormat="1" applyFont="1" applyFill="1" applyBorder="1" applyAlignment="1">
      <alignment vertical="top"/>
      <protection/>
    </xf>
    <xf numFmtId="2" fontId="10" fillId="27" borderId="29" xfId="62" applyNumberFormat="1" applyFont="1" applyFill="1" applyBorder="1" applyAlignment="1">
      <alignment vertical="top"/>
    </xf>
    <xf numFmtId="2" fontId="10" fillId="18" borderId="29" xfId="62" applyNumberFormat="1" applyFont="1" applyFill="1" applyBorder="1" applyAlignment="1">
      <alignment vertical="top"/>
    </xf>
    <xf numFmtId="2" fontId="11" fillId="14" borderId="29" xfId="62" applyNumberFormat="1" applyFont="1" applyFill="1" applyBorder="1" applyAlignment="1">
      <alignment vertical="top"/>
    </xf>
    <xf numFmtId="2" fontId="11" fillId="4" borderId="29" xfId="62" applyNumberFormat="1" applyFont="1" applyFill="1" applyBorder="1" applyAlignment="1">
      <alignment vertical="top"/>
    </xf>
    <xf numFmtId="2" fontId="4" fillId="0" borderId="31" xfId="64" applyNumberFormat="1" applyFont="1" applyFill="1" applyBorder="1" applyAlignment="1">
      <alignment vertical="top"/>
      <protection/>
    </xf>
    <xf numFmtId="2" fontId="11" fillId="20" borderId="29" xfId="62" applyNumberFormat="1" applyFont="1" applyFill="1" applyBorder="1" applyAlignment="1">
      <alignment vertical="top"/>
    </xf>
    <xf numFmtId="2" fontId="10" fillId="24" borderId="29" xfId="62" applyNumberFormat="1" applyFont="1" applyFill="1" applyBorder="1" applyAlignment="1">
      <alignment vertical="top"/>
    </xf>
    <xf numFmtId="2" fontId="11" fillId="25" borderId="29" xfId="62" applyNumberFormat="1" applyFont="1" applyFill="1" applyBorder="1" applyAlignment="1">
      <alignment vertical="top"/>
    </xf>
    <xf numFmtId="2" fontId="10" fillId="26" borderId="29" xfId="62" applyNumberFormat="1" applyFont="1" applyFill="1" applyBorder="1" applyAlignment="1">
      <alignment vertical="top"/>
    </xf>
    <xf numFmtId="2" fontId="11" fillId="19" borderId="29" xfId="62" applyNumberFormat="1" applyFont="1" applyFill="1" applyBorder="1" applyAlignment="1">
      <alignment vertical="top"/>
    </xf>
    <xf numFmtId="2" fontId="11" fillId="5" borderId="29" xfId="62" applyNumberFormat="1" applyFont="1" applyFill="1" applyBorder="1" applyAlignment="1">
      <alignment vertical="top"/>
    </xf>
    <xf numFmtId="2" fontId="11" fillId="3" borderId="29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center"/>
      <protection/>
    </xf>
    <xf numFmtId="1" fontId="3" fillId="0" borderId="0" xfId="64" applyNumberFormat="1" applyFont="1" applyFill="1" applyAlignment="1">
      <alignment horizontal="left" vertical="top"/>
      <protection/>
    </xf>
    <xf numFmtId="2" fontId="0" fillId="25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2" fillId="0" borderId="10" xfId="64" applyNumberFormat="1" applyFont="1" applyBorder="1" applyAlignment="1">
      <alignment horizontal="center" vertical="top"/>
      <protection/>
    </xf>
    <xf numFmtId="2" fontId="21" fillId="0" borderId="0" xfId="0" applyNumberFormat="1" applyFont="1" applyAlignment="1">
      <alignment vertical="top"/>
    </xf>
    <xf numFmtId="1" fontId="20" fillId="0" borderId="25" xfId="64" applyNumberFormat="1" applyFont="1" applyFill="1" applyBorder="1" applyAlignment="1">
      <alignment horizontal="center" vertical="top"/>
      <protection/>
    </xf>
    <xf numFmtId="2" fontId="15" fillId="0" borderId="26" xfId="64" applyNumberFormat="1" applyFont="1" applyBorder="1" applyAlignment="1">
      <alignment vertical="top"/>
      <protection/>
    </xf>
    <xf numFmtId="2" fontId="21" fillId="0" borderId="26" xfId="64" applyNumberFormat="1" applyFont="1" applyBorder="1" applyAlignment="1">
      <alignment horizontal="center" vertical="top"/>
      <protection/>
    </xf>
    <xf numFmtId="2" fontId="20" fillId="0" borderId="26" xfId="64" applyNumberFormat="1" applyFont="1" applyBorder="1" applyAlignment="1">
      <alignment vertical="top"/>
      <protection/>
    </xf>
    <xf numFmtId="2" fontId="22" fillId="0" borderId="26" xfId="64" applyNumberFormat="1" applyFont="1" applyBorder="1" applyAlignment="1">
      <alignment vertical="top"/>
      <protection/>
    </xf>
    <xf numFmtId="2" fontId="23" fillId="0" borderId="29" xfId="64" applyNumberFormat="1" applyFont="1" applyFill="1" applyBorder="1" applyAlignment="1">
      <alignment vertical="top"/>
      <protection/>
    </xf>
    <xf numFmtId="2" fontId="3" fillId="0" borderId="26" xfId="64" applyNumberFormat="1" applyFont="1" applyBorder="1" applyAlignment="1">
      <alignment horizontal="left" vertical="top" wrapText="1"/>
      <protection/>
    </xf>
    <xf numFmtId="2" fontId="3" fillId="0" borderId="26" xfId="64" applyNumberFormat="1" applyFont="1" applyBorder="1" applyAlignment="1">
      <alignment vertical="top"/>
      <protection/>
    </xf>
    <xf numFmtId="4" fontId="2" fillId="0" borderId="15" xfId="64" applyNumberFormat="1" applyFont="1" applyBorder="1" applyAlignment="1">
      <alignment vertical="top"/>
      <protection/>
    </xf>
    <xf numFmtId="0" fontId="2" fillId="28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2" fontId="2" fillId="0" borderId="15" xfId="64" applyNumberFormat="1" applyFont="1" applyFill="1" applyBorder="1" applyAlignment="1">
      <alignment vertical="top" wrapText="1"/>
      <protection/>
    </xf>
    <xf numFmtId="0" fontId="2" fillId="28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8" borderId="1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" fontId="4" fillId="0" borderId="32" xfId="64" applyNumberFormat="1" applyFont="1" applyFill="1" applyBorder="1" applyAlignment="1">
      <alignment horizontal="center" vertical="top"/>
      <protection/>
    </xf>
    <xf numFmtId="2" fontId="2" fillId="0" borderId="33" xfId="64" applyNumberFormat="1" applyFont="1" applyBorder="1" applyAlignment="1">
      <alignment horizontal="left" vertical="top" wrapText="1"/>
      <protection/>
    </xf>
    <xf numFmtId="2" fontId="5" fillId="0" borderId="33" xfId="64" applyNumberFormat="1" applyFont="1" applyFill="1" applyBorder="1" applyAlignment="1">
      <alignment vertical="top"/>
      <protection/>
    </xf>
    <xf numFmtId="2" fontId="2" fillId="0" borderId="33" xfId="64" applyNumberFormat="1" applyFont="1" applyFill="1" applyBorder="1" applyAlignment="1">
      <alignment vertical="top"/>
      <protection/>
    </xf>
    <xf numFmtId="2" fontId="2" fillId="0" borderId="33" xfId="64" applyNumberFormat="1" applyFont="1" applyBorder="1" applyAlignment="1">
      <alignment vertical="top"/>
      <protection/>
    </xf>
    <xf numFmtId="2" fontId="2" fillId="0" borderId="33" xfId="64" applyNumberFormat="1" applyFont="1" applyBorder="1" applyAlignment="1">
      <alignment horizontal="center" vertical="top"/>
      <protection/>
    </xf>
    <xf numFmtId="2" fontId="2" fillId="0" borderId="15" xfId="64" applyNumberFormat="1" applyFont="1" applyBorder="1" applyAlignment="1">
      <alignment vertical="top"/>
      <protection/>
    </xf>
    <xf numFmtId="2" fontId="24" fillId="0" borderId="10" xfId="64" applyNumberFormat="1" applyFont="1" applyFill="1" applyBorder="1" applyAlignment="1">
      <alignment horizontal="left" vertical="top" wrapText="1"/>
      <protection/>
    </xf>
    <xf numFmtId="4" fontId="2" fillId="0" borderId="16" xfId="64" applyNumberFormat="1" applyFont="1" applyFill="1" applyBorder="1" applyAlignment="1">
      <alignment vertical="top"/>
      <protection/>
    </xf>
    <xf numFmtId="2" fontId="11" fillId="25" borderId="34" xfId="62" applyNumberFormat="1" applyFont="1" applyFill="1" applyBorder="1" applyAlignment="1">
      <alignment vertical="top"/>
    </xf>
    <xf numFmtId="2" fontId="11" fillId="25" borderId="35" xfId="62" applyNumberFormat="1" applyFont="1" applyFill="1" applyBorder="1" applyAlignment="1">
      <alignment horizontal="left" vertical="top" wrapText="1"/>
    </xf>
    <xf numFmtId="2" fontId="11" fillId="25" borderId="35" xfId="62" applyNumberFormat="1" applyFont="1" applyFill="1" applyBorder="1" applyAlignment="1">
      <alignment vertical="top"/>
    </xf>
    <xf numFmtId="2" fontId="11" fillId="25" borderId="35" xfId="62" applyNumberFormat="1" applyFont="1" applyFill="1" applyBorder="1" applyAlignment="1">
      <alignment horizontal="center" vertical="top"/>
    </xf>
    <xf numFmtId="2" fontId="11" fillId="25" borderId="36" xfId="62" applyNumberFormat="1" applyFont="1" applyFill="1" applyBorder="1" applyAlignment="1">
      <alignment vertical="top"/>
    </xf>
    <xf numFmtId="2" fontId="2" fillId="0" borderId="10" xfId="64" applyNumberFormat="1" applyFont="1" applyFill="1" applyBorder="1" applyAlignment="1">
      <alignment vertical="top"/>
      <protection/>
    </xf>
    <xf numFmtId="2" fontId="2" fillId="0" borderId="0" xfId="64" applyNumberFormat="1" applyFont="1" applyAlignment="1">
      <alignment horizontal="center" vertical="top"/>
      <protection/>
    </xf>
    <xf numFmtId="2" fontId="2" fillId="0" borderId="37" xfId="64" applyNumberFormat="1" applyFont="1" applyBorder="1" applyAlignment="1">
      <alignment vertical="top"/>
      <protection/>
    </xf>
    <xf numFmtId="2" fontId="14" fillId="0" borderId="0" xfId="64" applyNumberFormat="1" applyFont="1" applyAlignment="1">
      <alignment vertical="top"/>
      <protection/>
    </xf>
    <xf numFmtId="2" fontId="8" fillId="0" borderId="0" xfId="64" applyNumberFormat="1" applyFont="1" applyAlignment="1">
      <alignment vertical="top"/>
      <protection/>
    </xf>
    <xf numFmtId="1" fontId="3" fillId="0" borderId="22" xfId="64" applyNumberFormat="1" applyFont="1" applyFill="1" applyBorder="1" applyAlignment="1">
      <alignment horizontal="center" vertical="top"/>
      <protection/>
    </xf>
    <xf numFmtId="2" fontId="2" fillId="0" borderId="12" xfId="64" applyNumberFormat="1" applyFont="1" applyFill="1" applyBorder="1" applyAlignment="1">
      <alignment vertical="top"/>
      <protection/>
    </xf>
    <xf numFmtId="2" fontId="0" fillId="0" borderId="12" xfId="64" applyNumberFormat="1" applyFont="1" applyFill="1" applyBorder="1" applyAlignment="1">
      <alignment vertical="top"/>
      <protection/>
    </xf>
    <xf numFmtId="4" fontId="2" fillId="0" borderId="12" xfId="64" applyNumberFormat="1" applyFont="1" applyFill="1" applyBorder="1" applyAlignment="1">
      <alignment vertical="top"/>
      <protection/>
    </xf>
    <xf numFmtId="2" fontId="0" fillId="0" borderId="12" xfId="64" applyNumberFormat="1" applyFont="1" applyFill="1" applyBorder="1" applyAlignment="1">
      <alignment horizontal="center" vertical="top"/>
      <protection/>
    </xf>
    <xf numFmtId="2" fontId="0" fillId="0" borderId="12" xfId="64" applyNumberFormat="1" applyFont="1" applyFill="1" applyBorder="1" applyAlignment="1">
      <alignment vertical="top"/>
      <protection/>
    </xf>
    <xf numFmtId="4" fontId="2" fillId="0" borderId="11" xfId="64" applyNumberFormat="1" applyFont="1" applyFill="1" applyBorder="1" applyAlignment="1">
      <alignment vertical="top"/>
      <protection/>
    </xf>
    <xf numFmtId="2" fontId="2" fillId="0" borderId="11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horizontal="left" vertical="top" wrapText="1"/>
      <protection/>
    </xf>
    <xf numFmtId="2" fontId="2" fillId="0" borderId="15" xfId="64" applyNumberFormat="1" applyFont="1" applyFill="1" applyBorder="1" applyAlignment="1">
      <alignment vertical="top"/>
      <protection/>
    </xf>
    <xf numFmtId="4" fontId="2" fillId="0" borderId="15" xfId="64" applyNumberFormat="1" applyFont="1" applyBorder="1" applyAlignment="1">
      <alignment vertical="top"/>
      <protection/>
    </xf>
    <xf numFmtId="2" fontId="2" fillId="0" borderId="15" xfId="64" applyNumberFormat="1" applyFont="1" applyFill="1" applyBorder="1" applyAlignment="1">
      <alignment vertical="top"/>
      <protection/>
    </xf>
    <xf numFmtId="2" fontId="2" fillId="0" borderId="15" xfId="64" applyNumberFormat="1" applyFont="1" applyFill="1" applyBorder="1" applyAlignment="1">
      <alignment horizontal="center" vertical="top"/>
      <protection/>
    </xf>
    <xf numFmtId="1" fontId="3" fillId="0" borderId="20" xfId="64" applyNumberFormat="1" applyFont="1" applyFill="1" applyBorder="1" applyAlignment="1">
      <alignment horizontal="center" vertical="top"/>
      <protection/>
    </xf>
    <xf numFmtId="0" fontId="2" fillId="0" borderId="15" xfId="0" applyFont="1" applyBorder="1" applyAlignment="1">
      <alignment horizontal="center"/>
    </xf>
    <xf numFmtId="2" fontId="2" fillId="0" borderId="38" xfId="64" applyNumberFormat="1" applyFont="1" applyFill="1" applyBorder="1" applyAlignment="1">
      <alignment vertical="top"/>
      <protection/>
    </xf>
    <xf numFmtId="4" fontId="2" fillId="0" borderId="16" xfId="64" applyNumberFormat="1" applyFont="1" applyBorder="1" applyAlignment="1">
      <alignment vertical="top"/>
      <protection/>
    </xf>
    <xf numFmtId="1" fontId="2" fillId="0" borderId="20" xfId="64" applyNumberFormat="1" applyFont="1" applyFill="1" applyBorder="1" applyAlignment="1">
      <alignment horizontal="center" vertical="top"/>
      <protection/>
    </xf>
    <xf numFmtId="4" fontId="2" fillId="0" borderId="15" xfId="64" applyNumberFormat="1" applyFont="1" applyFill="1" applyBorder="1" applyAlignment="1">
      <alignment vertical="top"/>
      <protection/>
    </xf>
    <xf numFmtId="2" fontId="2" fillId="0" borderId="16" xfId="64" applyNumberFormat="1" applyFont="1" applyFill="1" applyBorder="1" applyAlignment="1">
      <alignment vertical="top" wrapText="1"/>
      <protection/>
    </xf>
    <xf numFmtId="0" fontId="0" fillId="29" borderId="0" xfId="0" applyFill="1" applyBorder="1" applyAlignment="1">
      <alignment horizontal="left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39" xfId="0" applyFill="1" applyBorder="1" applyAlignment="1">
      <alignment horizontal="left" vertical="center" wrapText="1"/>
    </xf>
    <xf numFmtId="2" fontId="2" fillId="0" borderId="15" xfId="64" applyNumberFormat="1" applyFont="1" applyFill="1" applyBorder="1" applyAlignment="1">
      <alignment horizontal="center" vertical="top"/>
      <protection/>
    </xf>
    <xf numFmtId="4" fontId="2" fillId="0" borderId="15" xfId="64" applyNumberFormat="1" applyFont="1" applyFill="1" applyBorder="1" applyAlignment="1">
      <alignment vertical="top" wrapText="1"/>
      <protection/>
    </xf>
    <xf numFmtId="4" fontId="2" fillId="0" borderId="15" xfId="64" applyNumberFormat="1" applyFont="1" applyBorder="1" applyAlignment="1">
      <alignment horizontal="center" vertical="top"/>
      <protection/>
    </xf>
    <xf numFmtId="2" fontId="5" fillId="0" borderId="15" xfId="64" applyNumberFormat="1" applyFont="1" applyFill="1" applyBorder="1" applyAlignment="1">
      <alignment vertical="top"/>
      <protection/>
    </xf>
    <xf numFmtId="2" fontId="2" fillId="0" borderId="38" xfId="64" applyNumberFormat="1" applyFont="1" applyBorder="1" applyAlignment="1">
      <alignment vertical="top"/>
      <protection/>
    </xf>
    <xf numFmtId="2" fontId="2" fillId="0" borderId="28" xfId="64" applyNumberFormat="1" applyFont="1" applyFill="1" applyBorder="1" applyAlignment="1">
      <alignment vertical="top"/>
      <protection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6" xfId="64" applyNumberFormat="1" applyFont="1" applyBorder="1" applyAlignment="1">
      <alignment vertical="top"/>
      <protection/>
    </xf>
    <xf numFmtId="2" fontId="2" fillId="0" borderId="16" xfId="64" applyNumberFormat="1" applyFont="1" applyBorder="1" applyAlignment="1">
      <alignment horizontal="center" vertical="top"/>
      <protection/>
    </xf>
    <xf numFmtId="2" fontId="5" fillId="0" borderId="16" xfId="64" applyNumberFormat="1" applyFont="1" applyBorder="1" applyAlignment="1">
      <alignment vertical="top"/>
      <protection/>
    </xf>
    <xf numFmtId="3" fontId="2" fillId="0" borderId="15" xfId="64" applyNumberFormat="1" applyFont="1" applyFill="1" applyBorder="1" applyAlignment="1">
      <alignment vertical="top"/>
      <protection/>
    </xf>
    <xf numFmtId="3" fontId="2" fillId="0" borderId="10" xfId="64" applyNumberFormat="1" applyFont="1" applyFill="1" applyBorder="1" applyAlignment="1">
      <alignment vertical="top"/>
      <protection/>
    </xf>
    <xf numFmtId="2" fontId="5" fillId="0" borderId="15" xfId="0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horizontal="center" vertical="top"/>
    </xf>
    <xf numFmtId="2" fontId="4" fillId="0" borderId="10" xfId="64" applyNumberFormat="1" applyFont="1" applyFill="1" applyBorder="1" applyAlignment="1">
      <alignment horizontal="left" vertical="top" wrapText="1"/>
      <protection/>
    </xf>
    <xf numFmtId="2" fontId="5" fillId="0" borderId="15" xfId="64" applyNumberFormat="1" applyFont="1" applyBorder="1" applyAlignment="1">
      <alignment vertical="top"/>
      <protection/>
    </xf>
    <xf numFmtId="2" fontId="10" fillId="30" borderId="40" xfId="62" applyNumberFormat="1" applyFont="1" applyFill="1" applyBorder="1" applyAlignment="1">
      <alignment vertical="top"/>
    </xf>
    <xf numFmtId="2" fontId="2" fillId="0" borderId="12" xfId="0" applyNumberFormat="1" applyFont="1" applyFill="1" applyBorder="1" applyAlignment="1">
      <alignment horizontal="left" vertical="top" wrapText="1"/>
    </xf>
    <xf numFmtId="3" fontId="2" fillId="0" borderId="12" xfId="64" applyNumberFormat="1" applyFont="1" applyFill="1" applyBorder="1" applyAlignment="1">
      <alignment vertical="top"/>
      <protection/>
    </xf>
    <xf numFmtId="2" fontId="2" fillId="0" borderId="12" xfId="0" applyNumberFormat="1" applyFont="1" applyFill="1" applyBorder="1" applyAlignment="1">
      <alignment horizontal="center" vertical="top" wrapText="1"/>
    </xf>
    <xf numFmtId="2" fontId="10" fillId="30" borderId="41" xfId="62" applyNumberFormat="1" applyFont="1" applyFill="1" applyBorder="1" applyAlignment="1">
      <alignment vertical="top"/>
    </xf>
    <xf numFmtId="49" fontId="2" fillId="0" borderId="10" xfId="64" applyNumberFormat="1" applyFont="1" applyBorder="1" applyAlignment="1">
      <alignment vertical="top" wrapText="1"/>
      <protection/>
    </xf>
    <xf numFmtId="2" fontId="10" fillId="30" borderId="40" xfId="62" applyNumberFormat="1" applyFont="1" applyFill="1" applyBorder="1" applyAlignment="1">
      <alignment horizontal="left" vertical="top" wrapText="1"/>
    </xf>
    <xf numFmtId="2" fontId="10" fillId="30" borderId="40" xfId="62" applyNumberFormat="1" applyFont="1" applyFill="1" applyBorder="1" applyAlignment="1">
      <alignment horizontal="center" vertical="top"/>
    </xf>
    <xf numFmtId="2" fontId="10" fillId="30" borderId="42" xfId="62" applyNumberFormat="1" applyFont="1" applyFill="1" applyBorder="1" applyAlignment="1">
      <alignment vertical="top"/>
    </xf>
    <xf numFmtId="2" fontId="2" fillId="0" borderId="15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2" fontId="4" fillId="0" borderId="37" xfId="64" applyNumberFormat="1" applyFont="1" applyFill="1" applyBorder="1" applyAlignment="1">
      <alignment vertical="top"/>
      <protection/>
    </xf>
    <xf numFmtId="2" fontId="2" fillId="0" borderId="0" xfId="0" applyNumberFormat="1" applyFont="1" applyAlignment="1">
      <alignment vertical="top"/>
    </xf>
    <xf numFmtId="2" fontId="2" fillId="0" borderId="0" xfId="64" applyNumberFormat="1" applyFont="1" applyAlignment="1">
      <alignment vertical="top"/>
      <protection/>
    </xf>
    <xf numFmtId="14" fontId="12" fillId="0" borderId="0" xfId="64" applyNumberFormat="1" applyFont="1" applyFill="1" applyAlignment="1">
      <alignment vertical="top"/>
      <protection/>
    </xf>
    <xf numFmtId="4" fontId="2" fillId="0" borderId="43" xfId="64" applyNumberFormat="1" applyFont="1" applyBorder="1" applyAlignment="1">
      <alignment vertical="top"/>
      <protection/>
    </xf>
    <xf numFmtId="4" fontId="2" fillId="0" borderId="43" xfId="64" applyNumberFormat="1" applyFont="1" applyBorder="1" applyAlignment="1">
      <alignment horizontal="center" vertical="top"/>
      <protection/>
    </xf>
    <xf numFmtId="2" fontId="5" fillId="0" borderId="43" xfId="64" applyNumberFormat="1" applyFont="1" applyFill="1" applyBorder="1" applyAlignment="1">
      <alignment vertical="top"/>
      <protection/>
    </xf>
    <xf numFmtId="2" fontId="2" fillId="0" borderId="44" xfId="64" applyNumberFormat="1" applyFont="1" applyBorder="1" applyAlignment="1">
      <alignment vertical="top"/>
      <protection/>
    </xf>
    <xf numFmtId="2" fontId="2" fillId="0" borderId="12" xfId="64" applyNumberFormat="1" applyFont="1" applyFill="1" applyBorder="1" applyAlignment="1">
      <alignment horizontal="left" vertical="top" wrapText="1"/>
      <protection/>
    </xf>
    <xf numFmtId="2" fontId="2" fillId="0" borderId="12" xfId="64" applyNumberFormat="1" applyFont="1" applyFill="1" applyBorder="1" applyAlignment="1">
      <alignment horizontal="center" vertical="top"/>
      <protection/>
    </xf>
    <xf numFmtId="4" fontId="2" fillId="0" borderId="14" xfId="64" applyNumberFormat="1" applyFont="1" applyBorder="1" applyAlignment="1">
      <alignment vertical="top"/>
      <protection/>
    </xf>
    <xf numFmtId="4" fontId="2" fillId="0" borderId="14" xfId="64" applyNumberFormat="1" applyFont="1" applyBorder="1" applyAlignment="1">
      <alignment horizontal="center" vertical="top"/>
      <protection/>
    </xf>
    <xf numFmtId="49" fontId="2" fillId="0" borderId="14" xfId="64" applyNumberFormat="1" applyFont="1" applyBorder="1" applyAlignment="1">
      <alignment vertical="top" wrapText="1"/>
      <protection/>
    </xf>
    <xf numFmtId="49" fontId="2" fillId="0" borderId="12" xfId="64" applyNumberFormat="1" applyFont="1" applyBorder="1" applyAlignment="1">
      <alignment vertical="top"/>
      <protection/>
    </xf>
    <xf numFmtId="2" fontId="2" fillId="0" borderId="12" xfId="64" applyNumberFormat="1" applyFont="1" applyBorder="1" applyAlignment="1">
      <alignment horizontal="left" vertical="top" wrapText="1"/>
      <protection/>
    </xf>
    <xf numFmtId="2" fontId="14" fillId="0" borderId="14" xfId="0" applyNumberFormat="1" applyFont="1" applyFill="1" applyBorder="1" applyAlignment="1">
      <alignment vertical="top"/>
    </xf>
    <xf numFmtId="2" fontId="8" fillId="0" borderId="14" xfId="0" applyNumberFormat="1" applyFont="1" applyFill="1" applyBorder="1" applyAlignment="1">
      <alignment vertical="top"/>
    </xf>
    <xf numFmtId="2" fontId="8" fillId="0" borderId="12" xfId="0" applyNumberFormat="1" applyFont="1" applyFill="1" applyBorder="1" applyAlignment="1">
      <alignment horizontal="center" vertical="top"/>
    </xf>
    <xf numFmtId="2" fontId="5" fillId="0" borderId="15" xfId="64" applyNumberFormat="1" applyFont="1" applyFill="1" applyBorder="1" applyAlignment="1">
      <alignment vertical="top" wrapText="1"/>
      <protection/>
    </xf>
    <xf numFmtId="2" fontId="2" fillId="0" borderId="14" xfId="64" applyNumberFormat="1" applyFont="1" applyBorder="1" applyAlignment="1">
      <alignment vertical="top"/>
      <protection/>
    </xf>
    <xf numFmtId="4" fontId="2" fillId="0" borderId="12" xfId="64" applyFont="1" applyFill="1" applyBorder="1" applyAlignment="1">
      <alignment vertical="center" wrapText="1"/>
      <protection/>
    </xf>
    <xf numFmtId="4" fontId="5" fillId="0" borderId="12" xfId="64" applyFont="1" applyBorder="1" applyAlignment="1">
      <alignment horizontal="left" vertical="center"/>
      <protection/>
    </xf>
    <xf numFmtId="4" fontId="2" fillId="0" borderId="12" xfId="64" applyFont="1" applyBorder="1" applyAlignment="1">
      <alignment vertical="center"/>
      <protection/>
    </xf>
    <xf numFmtId="4" fontId="2" fillId="0" borderId="12" xfId="64" applyFont="1" applyBorder="1" applyAlignment="1">
      <alignment horizontal="center" vertical="center"/>
      <protection/>
    </xf>
    <xf numFmtId="4" fontId="2" fillId="0" borderId="12" xfId="64" applyNumberFormat="1" applyFont="1" applyBorder="1" applyAlignment="1">
      <alignment horizontal="center" vertical="top"/>
      <protection/>
    </xf>
    <xf numFmtId="2" fontId="2" fillId="0" borderId="31" xfId="64" applyNumberFormat="1" applyFont="1" applyBorder="1" applyAlignment="1">
      <alignment vertical="top"/>
      <protection/>
    </xf>
    <xf numFmtId="2" fontId="2" fillId="0" borderId="12" xfId="64" applyNumberFormat="1" applyFont="1" applyFill="1" applyBorder="1" applyAlignment="1">
      <alignment horizontal="center" vertical="top"/>
      <protection/>
    </xf>
    <xf numFmtId="2" fontId="2" fillId="0" borderId="12" xfId="64" applyNumberFormat="1" applyFont="1" applyFill="1" applyBorder="1" applyAlignment="1">
      <alignment horizontal="left" vertical="top" wrapText="1"/>
      <protection/>
    </xf>
    <xf numFmtId="1" fontId="3" fillId="0" borderId="19" xfId="64" applyNumberFormat="1" applyFont="1" applyFill="1" applyBorder="1" applyAlignment="1">
      <alignment horizontal="center" vertical="top"/>
      <protection/>
    </xf>
    <xf numFmtId="2" fontId="2" fillId="0" borderId="14" xfId="64" applyNumberFormat="1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center"/>
    </xf>
    <xf numFmtId="4" fontId="2" fillId="0" borderId="14" xfId="64" applyNumberFormat="1" applyFont="1" applyBorder="1" applyAlignment="1">
      <alignment vertical="top"/>
      <protection/>
    </xf>
    <xf numFmtId="2" fontId="2" fillId="0" borderId="14" xfId="64" applyNumberFormat="1" applyFont="1" applyFill="1" applyBorder="1" applyAlignment="1">
      <alignment vertical="top"/>
      <protection/>
    </xf>
    <xf numFmtId="4" fontId="2" fillId="0" borderId="14" xfId="64" applyNumberFormat="1" applyFont="1" applyFill="1" applyBorder="1" applyAlignment="1">
      <alignment vertical="top"/>
      <protection/>
    </xf>
    <xf numFmtId="2" fontId="2" fillId="0" borderId="44" xfId="64" applyNumberFormat="1" applyFont="1" applyFill="1" applyBorder="1" applyAlignment="1">
      <alignment vertical="top"/>
      <protection/>
    </xf>
    <xf numFmtId="2" fontId="2" fillId="0" borderId="16" xfId="0" applyNumberFormat="1" applyFont="1" applyFill="1" applyBorder="1" applyAlignment="1">
      <alignment horizontal="left" vertical="top" wrapText="1"/>
    </xf>
    <xf numFmtId="2" fontId="8" fillId="0" borderId="16" xfId="0" applyNumberFormat="1" applyFont="1" applyFill="1" applyBorder="1" applyAlignment="1">
      <alignment vertical="top"/>
    </xf>
    <xf numFmtId="4" fontId="2" fillId="0" borderId="16" xfId="64" applyNumberFormat="1" applyFont="1" applyFill="1" applyBorder="1" applyAlignment="1">
      <alignment vertical="top" wrapText="1"/>
      <protection/>
    </xf>
    <xf numFmtId="2" fontId="14" fillId="0" borderId="16" xfId="0" applyNumberFormat="1" applyFont="1" applyFill="1" applyBorder="1" applyAlignment="1">
      <alignment vertical="top"/>
    </xf>
    <xf numFmtId="2" fontId="8" fillId="0" borderId="16" xfId="0" applyNumberFormat="1" applyFont="1" applyFill="1" applyBorder="1" applyAlignment="1">
      <alignment vertical="top"/>
    </xf>
    <xf numFmtId="2" fontId="5" fillId="0" borderId="16" xfId="64" applyNumberFormat="1" applyFont="1" applyBorder="1" applyAlignment="1">
      <alignment vertical="top"/>
      <protection/>
    </xf>
    <xf numFmtId="2" fontId="2" fillId="0" borderId="16" xfId="64" applyNumberFormat="1" applyFont="1" applyBorder="1" applyAlignment="1">
      <alignment vertical="top"/>
      <protection/>
    </xf>
    <xf numFmtId="2" fontId="4" fillId="0" borderId="28" xfId="64" applyNumberFormat="1" applyFont="1" applyBorder="1" applyAlignment="1">
      <alignment vertical="top"/>
      <protection/>
    </xf>
    <xf numFmtId="0" fontId="2" fillId="28" borderId="10" xfId="0" applyFont="1" applyFill="1" applyBorder="1" applyAlignment="1">
      <alignment horizontal="center" vertical="center"/>
    </xf>
    <xf numFmtId="4" fontId="2" fillId="0" borderId="10" xfId="64" applyNumberFormat="1" applyFont="1" applyBorder="1" applyAlignment="1">
      <alignment vertical="center"/>
      <protection/>
    </xf>
    <xf numFmtId="4" fontId="2" fillId="0" borderId="10" xfId="64" applyNumberFormat="1" applyFont="1" applyBorder="1" applyAlignment="1">
      <alignment horizontal="center" vertical="center"/>
      <protection/>
    </xf>
    <xf numFmtId="2" fontId="5" fillId="0" borderId="10" xfId="64" applyNumberFormat="1" applyFont="1" applyFill="1" applyBorder="1" applyAlignment="1">
      <alignment vertical="center"/>
      <protection/>
    </xf>
    <xf numFmtId="2" fontId="2" fillId="0" borderId="37" xfId="64" applyNumberFormat="1" applyFont="1" applyBorder="1" applyAlignment="1">
      <alignment vertical="center"/>
      <protection/>
    </xf>
    <xf numFmtId="4" fontId="15" fillId="0" borderId="11" xfId="64" applyNumberFormat="1" applyFont="1" applyBorder="1" applyAlignment="1">
      <alignment vertical="top"/>
      <protection/>
    </xf>
    <xf numFmtId="2" fontId="2" fillId="0" borderId="14" xfId="64" applyNumberFormat="1" applyFont="1" applyFill="1" applyBorder="1" applyAlignment="1">
      <alignment vertical="top"/>
      <protection/>
    </xf>
    <xf numFmtId="2" fontId="2" fillId="0" borderId="14" xfId="64" applyNumberFormat="1" applyFont="1" applyFill="1" applyBorder="1" applyAlignment="1">
      <alignment horizontal="center" vertical="top"/>
      <protection/>
    </xf>
    <xf numFmtId="2" fontId="2" fillId="0" borderId="16" xfId="64" applyNumberFormat="1" applyFont="1" applyBorder="1" applyAlignment="1">
      <alignment vertical="top"/>
      <protection/>
    </xf>
    <xf numFmtId="2" fontId="13" fillId="0" borderId="16" xfId="64" applyNumberFormat="1" applyFont="1" applyBorder="1" applyAlignment="1">
      <alignment vertical="top"/>
      <protection/>
    </xf>
    <xf numFmtId="0" fontId="2" fillId="0" borderId="10" xfId="0" applyFont="1" applyFill="1" applyBorder="1" applyAlignment="1">
      <alignment horizontal="center"/>
    </xf>
    <xf numFmtId="2" fontId="11" fillId="7" borderId="40" xfId="62" applyNumberFormat="1" applyFont="1" applyFill="1" applyBorder="1" applyAlignment="1">
      <alignment vertical="top"/>
    </xf>
    <xf numFmtId="2" fontId="11" fillId="4" borderId="40" xfId="62" applyNumberFormat="1" applyFont="1" applyFill="1" applyBorder="1" applyAlignment="1">
      <alignment vertical="top"/>
    </xf>
    <xf numFmtId="2" fontId="10" fillId="24" borderId="40" xfId="62" applyNumberFormat="1" applyFont="1" applyFill="1" applyBorder="1" applyAlignment="1">
      <alignment vertical="top"/>
    </xf>
    <xf numFmtId="49" fontId="2" fillId="0" borderId="45" xfId="64" applyNumberFormat="1" applyFont="1" applyBorder="1" applyAlignment="1">
      <alignment vertical="top" wrapText="1"/>
      <protection/>
    </xf>
    <xf numFmtId="49" fontId="2" fillId="0" borderId="45" xfId="64" applyNumberFormat="1" applyFont="1" applyBorder="1" applyAlignment="1">
      <alignment vertical="top"/>
      <protection/>
    </xf>
    <xf numFmtId="1" fontId="11" fillId="29" borderId="46" xfId="64" applyNumberFormat="1" applyFont="1" applyFill="1" applyBorder="1" applyAlignment="1">
      <alignment horizontal="left" vertical="center" wrapText="1"/>
      <protection/>
    </xf>
    <xf numFmtId="1" fontId="3" fillId="29" borderId="0" xfId="64" applyNumberFormat="1" applyFont="1" applyFill="1" applyBorder="1" applyAlignment="1">
      <alignment horizontal="left"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4" fillId="0" borderId="47" xfId="64" applyNumberFormat="1" applyFont="1" applyFill="1" applyBorder="1" applyAlignment="1">
      <alignment horizontal="center" vertical="center" wrapText="1"/>
      <protection/>
    </xf>
    <xf numFmtId="2" fontId="4" fillId="0" borderId="48" xfId="64" applyNumberFormat="1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12" fillId="0" borderId="0" xfId="64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3" fillId="0" borderId="24" xfId="64" applyNumberFormat="1" applyFont="1" applyFill="1" applyBorder="1" applyAlignment="1">
      <alignment horizontal="center" vertical="center" wrapText="1"/>
      <protection/>
    </xf>
    <xf numFmtId="2" fontId="3" fillId="0" borderId="21" xfId="64" applyNumberFormat="1" applyFont="1" applyFill="1" applyBorder="1" applyAlignment="1">
      <alignment horizontal="center" vertical="center" wrapText="1"/>
      <protection/>
    </xf>
    <xf numFmtId="2" fontId="4" fillId="0" borderId="49" xfId="64" applyNumberFormat="1" applyFont="1" applyFill="1" applyBorder="1" applyAlignment="1">
      <alignment horizontal="center" vertical="center" wrapText="1"/>
      <protection/>
    </xf>
    <xf numFmtId="2" fontId="4" fillId="0" borderId="30" xfId="64" applyNumberFormat="1" applyFont="1" applyFill="1" applyBorder="1" applyAlignment="1">
      <alignment horizontal="center" vertical="center" wrapText="1"/>
      <protection/>
    </xf>
    <xf numFmtId="2" fontId="4" fillId="0" borderId="45" xfId="64" applyNumberFormat="1" applyFont="1" applyFill="1" applyBorder="1" applyAlignment="1">
      <alignment horizontal="center" vertical="center" wrapText="1"/>
      <protection/>
    </xf>
    <xf numFmtId="2" fontId="4" fillId="0" borderId="50" xfId="64" applyNumberFormat="1" applyFont="1" applyFill="1" applyBorder="1" applyAlignment="1">
      <alignment horizontal="center" vertical="center" wrapText="1"/>
      <protection/>
    </xf>
    <xf numFmtId="4" fontId="2" fillId="0" borderId="10" xfId="64" applyNumberFormat="1" applyFont="1" applyBorder="1" applyAlignment="1">
      <alignment vertical="top"/>
      <protection/>
    </xf>
    <xf numFmtId="4" fontId="2" fillId="0" borderId="51" xfId="64" applyNumberFormat="1" applyFont="1" applyBorder="1" applyAlignment="1">
      <alignment vertical="top"/>
      <protection/>
    </xf>
    <xf numFmtId="1" fontId="4" fillId="0" borderId="52" xfId="64" applyNumberFormat="1" applyFont="1" applyFill="1" applyBorder="1" applyAlignment="1">
      <alignment horizontal="center" vertical="top"/>
      <protection/>
    </xf>
    <xf numFmtId="2" fontId="2" fillId="0" borderId="53" xfId="0" applyNumberFormat="1" applyFont="1" applyFill="1" applyBorder="1" applyAlignment="1">
      <alignment horizontal="left" vertical="top" wrapText="1"/>
    </xf>
    <xf numFmtId="2" fontId="5" fillId="0" borderId="53" xfId="64" applyNumberFormat="1" applyFont="1" applyFill="1" applyBorder="1" applyAlignment="1">
      <alignment vertical="top"/>
      <protection/>
    </xf>
    <xf numFmtId="2" fontId="2" fillId="0" borderId="53" xfId="64" applyNumberFormat="1" applyFont="1" applyFill="1" applyBorder="1" applyAlignment="1">
      <alignment vertical="top"/>
      <protection/>
    </xf>
    <xf numFmtId="2" fontId="2" fillId="0" borderId="53" xfId="64" applyNumberFormat="1" applyFont="1" applyFill="1" applyBorder="1" applyAlignment="1">
      <alignment vertical="top"/>
      <protection/>
    </xf>
    <xf numFmtId="4" fontId="2" fillId="0" borderId="53" xfId="64" applyNumberFormat="1" applyFont="1" applyBorder="1" applyAlignment="1">
      <alignment vertical="top"/>
      <protection/>
    </xf>
    <xf numFmtId="4" fontId="2" fillId="0" borderId="53" xfId="64" applyNumberFormat="1" applyFont="1" applyFill="1" applyBorder="1" applyAlignment="1">
      <alignment vertical="top"/>
      <protection/>
    </xf>
    <xf numFmtId="4" fontId="2" fillId="0" borderId="54" xfId="64" applyNumberFormat="1" applyFont="1" applyBorder="1" applyAlignment="1">
      <alignment vertical="top"/>
      <protection/>
    </xf>
    <xf numFmtId="2" fontId="2" fillId="0" borderId="53" xfId="64" applyNumberFormat="1" applyFont="1" applyFill="1" applyBorder="1" applyAlignment="1">
      <alignment horizontal="center" vertical="top"/>
      <protection/>
    </xf>
    <xf numFmtId="2" fontId="5" fillId="0" borderId="53" xfId="64" applyNumberFormat="1" applyFont="1" applyFill="1" applyBorder="1" applyAlignment="1">
      <alignment vertical="top"/>
      <protection/>
    </xf>
    <xf numFmtId="2" fontId="2" fillId="0" borderId="53" xfId="64" applyNumberFormat="1" applyFont="1" applyFill="1" applyBorder="1" applyAlignment="1">
      <alignment vertical="top"/>
      <protection/>
    </xf>
    <xf numFmtId="2" fontId="4" fillId="0" borderId="55" xfId="64" applyNumberFormat="1" applyFont="1" applyFill="1" applyBorder="1" applyAlignment="1">
      <alignment vertical="top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5"/>
  <sheetViews>
    <sheetView tabSelected="1" zoomScalePageLayoutView="0" workbookViewId="0" topLeftCell="A121">
      <selection activeCell="D208" sqref="D208"/>
    </sheetView>
  </sheetViews>
  <sheetFormatPr defaultColWidth="9.140625" defaultRowHeight="12.75"/>
  <cols>
    <col min="1" max="1" width="6.28125" style="83" customWidth="1"/>
    <col min="2" max="2" width="60.140625" style="144" customWidth="1"/>
    <col min="3" max="3" width="7.7109375" style="9" customWidth="1"/>
    <col min="4" max="4" width="9.140625" style="9" customWidth="1"/>
    <col min="5" max="5" width="10.57421875" style="9" customWidth="1"/>
    <col min="6" max="6" width="15.14062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181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180" t="s">
        <v>143</v>
      </c>
    </row>
    <row r="2" spans="1:15" ht="15.75">
      <c r="A2" s="180" t="s">
        <v>6</v>
      </c>
      <c r="B2" s="9"/>
      <c r="C2" s="4"/>
      <c r="D2" s="5"/>
      <c r="E2" s="3"/>
      <c r="F2" s="5"/>
      <c r="G2" s="2"/>
      <c r="H2" s="2"/>
      <c r="I2" s="2"/>
      <c r="J2" s="182"/>
      <c r="K2" s="6"/>
      <c r="L2" s="7"/>
      <c r="M2" s="7"/>
      <c r="N2" s="7"/>
      <c r="O2" s="8"/>
    </row>
    <row r="3" spans="1:15" ht="12.75">
      <c r="A3" s="226" t="s">
        <v>224</v>
      </c>
      <c r="B3" s="113" t="s">
        <v>141</v>
      </c>
      <c r="C3" s="4"/>
      <c r="D3" s="5"/>
      <c r="E3" s="3"/>
      <c r="G3" s="381" t="s">
        <v>118</v>
      </c>
      <c r="H3" s="381"/>
      <c r="I3" s="381"/>
      <c r="J3" s="381"/>
      <c r="K3" s="381"/>
      <c r="L3" s="381"/>
      <c r="M3" s="381"/>
      <c r="N3" s="147"/>
      <c r="O3" s="8"/>
    </row>
    <row r="4" spans="1:15" ht="12.75">
      <c r="A4" s="226" t="s">
        <v>389</v>
      </c>
      <c r="B4" s="113" t="s">
        <v>384</v>
      </c>
      <c r="C4" s="4"/>
      <c r="D4" s="5"/>
      <c r="E4" s="3"/>
      <c r="G4" s="147"/>
      <c r="H4" s="147"/>
      <c r="I4" s="147"/>
      <c r="J4" s="225" t="s">
        <v>117</v>
      </c>
      <c r="K4" s="147"/>
      <c r="L4" s="147"/>
      <c r="M4" s="147"/>
      <c r="N4" s="147"/>
      <c r="O4" s="8"/>
    </row>
    <row r="5" spans="1:15" ht="15.75">
      <c r="A5" s="73"/>
      <c r="B5" s="114"/>
      <c r="C5" s="4"/>
      <c r="D5" s="5"/>
      <c r="E5" s="3"/>
      <c r="G5" s="110"/>
      <c r="H5" s="110"/>
      <c r="I5" s="110"/>
      <c r="J5" s="183"/>
      <c r="K5" s="110" t="s">
        <v>236</v>
      </c>
      <c r="L5" s="110"/>
      <c r="M5" s="110"/>
      <c r="N5" s="110"/>
      <c r="O5" s="110"/>
    </row>
    <row r="6" spans="1:15" ht="15.75">
      <c r="A6" s="73"/>
      <c r="B6" s="114"/>
      <c r="C6" s="4"/>
      <c r="D6" s="5"/>
      <c r="E6" s="3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15.75">
      <c r="A7" s="73"/>
      <c r="B7" s="114"/>
      <c r="C7" s="4"/>
      <c r="D7" s="5"/>
      <c r="E7" s="3"/>
      <c r="G7" s="148"/>
      <c r="H7" s="148"/>
      <c r="I7" s="148"/>
      <c r="J7" s="184"/>
      <c r="K7" s="148"/>
      <c r="L7" s="148"/>
      <c r="M7" s="148"/>
      <c r="N7" s="148"/>
      <c r="O7" s="148"/>
    </row>
    <row r="8" spans="1:15" ht="12.75">
      <c r="A8" s="73"/>
      <c r="B8" s="114"/>
      <c r="C8" s="4"/>
      <c r="D8" s="5"/>
      <c r="E8" s="3"/>
      <c r="G8" s="380"/>
      <c r="H8" s="380"/>
      <c r="I8" s="380"/>
      <c r="J8" s="380"/>
      <c r="K8" s="380"/>
      <c r="L8" s="380"/>
      <c r="M8" s="380"/>
      <c r="N8" s="380"/>
      <c r="O8" s="380"/>
    </row>
    <row r="9" spans="1:15" ht="18">
      <c r="A9" s="111" t="s">
        <v>80</v>
      </c>
      <c r="B9" s="385" t="s">
        <v>383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</row>
    <row r="10" spans="1:15" ht="18">
      <c r="A10" s="111"/>
      <c r="B10" s="115"/>
      <c r="C10" s="111"/>
      <c r="D10" s="111"/>
      <c r="E10" s="111"/>
      <c r="F10" s="322"/>
      <c r="G10" s="111"/>
      <c r="H10" s="111"/>
      <c r="I10" s="111"/>
      <c r="J10" s="185"/>
      <c r="K10" s="111"/>
      <c r="L10" s="111"/>
      <c r="M10" s="111"/>
      <c r="N10" s="111"/>
      <c r="O10" s="111"/>
    </row>
    <row r="11" spans="1:15" ht="12.75">
      <c r="A11" s="109"/>
      <c r="B11" s="116"/>
      <c r="C11" s="109"/>
      <c r="D11" s="109"/>
      <c r="E11" s="109"/>
      <c r="F11" s="109"/>
      <c r="G11" s="109"/>
      <c r="H11" s="109"/>
      <c r="I11" s="109"/>
      <c r="J11" s="186"/>
      <c r="K11" s="109"/>
      <c r="L11" s="109"/>
      <c r="M11" s="109"/>
      <c r="N11" s="109"/>
      <c r="O11" s="109"/>
    </row>
    <row r="12" spans="1:15" ht="13.5" thickBot="1">
      <c r="A12" s="73"/>
      <c r="B12" s="113"/>
      <c r="C12" s="4"/>
      <c r="D12" s="5"/>
      <c r="E12" s="3"/>
      <c r="F12" s="5"/>
      <c r="G12" s="2"/>
      <c r="H12" s="2"/>
      <c r="I12" s="2"/>
      <c r="J12" s="182"/>
      <c r="K12" s="3" t="s">
        <v>102</v>
      </c>
      <c r="L12" s="8"/>
      <c r="M12" s="8"/>
      <c r="N12" s="8"/>
      <c r="O12" s="8"/>
    </row>
    <row r="13" spans="1:15" ht="45" customHeight="1">
      <c r="A13" s="387" t="s">
        <v>108</v>
      </c>
      <c r="B13" s="387" t="s">
        <v>109</v>
      </c>
      <c r="C13" s="387" t="s">
        <v>25</v>
      </c>
      <c r="D13" s="387" t="s">
        <v>110</v>
      </c>
      <c r="E13" s="387" t="s">
        <v>7</v>
      </c>
      <c r="F13" s="382" t="s">
        <v>111</v>
      </c>
      <c r="G13" s="383"/>
      <c r="H13" s="382" t="s">
        <v>112</v>
      </c>
      <c r="I13" s="383"/>
      <c r="J13" s="391" t="s">
        <v>103</v>
      </c>
      <c r="K13" s="391" t="s">
        <v>104</v>
      </c>
      <c r="L13" s="391" t="s">
        <v>107</v>
      </c>
      <c r="M13" s="391" t="s">
        <v>116</v>
      </c>
      <c r="N13" s="391" t="s">
        <v>105</v>
      </c>
      <c r="O13" s="389" t="s">
        <v>106</v>
      </c>
    </row>
    <row r="14" spans="1:15" ht="13.5" thickBot="1">
      <c r="A14" s="388"/>
      <c r="B14" s="388"/>
      <c r="C14" s="388"/>
      <c r="D14" s="388"/>
      <c r="E14" s="388"/>
      <c r="F14" s="84" t="s">
        <v>113</v>
      </c>
      <c r="G14" s="84" t="s">
        <v>114</v>
      </c>
      <c r="H14" s="84" t="s">
        <v>113</v>
      </c>
      <c r="I14" s="84" t="s">
        <v>114</v>
      </c>
      <c r="J14" s="392"/>
      <c r="K14" s="392"/>
      <c r="L14" s="392"/>
      <c r="M14" s="392"/>
      <c r="N14" s="392"/>
      <c r="O14" s="390"/>
    </row>
    <row r="15" spans="1:15" ht="13.5" thickBot="1">
      <c r="A15" s="312" t="s">
        <v>61</v>
      </c>
      <c r="B15" s="314"/>
      <c r="C15" s="308"/>
      <c r="D15" s="308"/>
      <c r="E15" s="308"/>
      <c r="F15" s="308"/>
      <c r="G15" s="308"/>
      <c r="H15" s="308"/>
      <c r="I15" s="308"/>
      <c r="J15" s="315"/>
      <c r="K15" s="308"/>
      <c r="L15" s="308"/>
      <c r="M15" s="308"/>
      <c r="N15" s="308"/>
      <c r="O15" s="316"/>
    </row>
    <row r="16" spans="1:15" ht="12.75" customHeight="1">
      <c r="A16" s="77">
        <v>1</v>
      </c>
      <c r="B16" s="317" t="s">
        <v>90</v>
      </c>
      <c r="C16" s="56" t="s">
        <v>21</v>
      </c>
      <c r="D16" s="57"/>
      <c r="E16" s="169" t="s">
        <v>121</v>
      </c>
      <c r="F16" s="174">
        <f>H16/1.19</f>
        <v>420.1680672268908</v>
      </c>
      <c r="G16" s="239">
        <f aca="true" t="shared" si="0" ref="G16:G29">F16/4.5</f>
        <v>93.37068160597573</v>
      </c>
      <c r="H16" s="239">
        <v>500</v>
      </c>
      <c r="I16" s="174">
        <f>G16*1.19</f>
        <v>111.11111111111111</v>
      </c>
      <c r="J16" s="293" t="s">
        <v>115</v>
      </c>
      <c r="K16" s="294" t="s">
        <v>140</v>
      </c>
      <c r="L16" s="376" t="s">
        <v>386</v>
      </c>
      <c r="M16" s="377" t="s">
        <v>387</v>
      </c>
      <c r="N16" s="377" t="s">
        <v>388</v>
      </c>
      <c r="O16" s="295" t="s">
        <v>190</v>
      </c>
    </row>
    <row r="17" spans="1:15" ht="12.75" customHeight="1">
      <c r="A17" s="75">
        <v>2</v>
      </c>
      <c r="B17" s="118" t="s">
        <v>273</v>
      </c>
      <c r="C17" s="14" t="s">
        <v>21</v>
      </c>
      <c r="D17" s="13"/>
      <c r="E17" s="240" t="s">
        <v>274</v>
      </c>
      <c r="F17" s="174">
        <f aca="true" t="shared" si="1" ref="F17:F29">H17/1.19</f>
        <v>840.3361344537816</v>
      </c>
      <c r="G17" s="174">
        <f t="shared" si="0"/>
        <v>186.74136321195147</v>
      </c>
      <c r="H17" s="172">
        <v>1000</v>
      </c>
      <c r="I17" s="174">
        <f aca="true" t="shared" si="2" ref="I17:I29">G17*1.19</f>
        <v>222.22222222222223</v>
      </c>
      <c r="J17" s="187" t="s">
        <v>115</v>
      </c>
      <c r="K17" s="11" t="s">
        <v>140</v>
      </c>
      <c r="L17" s="313" t="s">
        <v>386</v>
      </c>
      <c r="M17" s="208" t="s">
        <v>387</v>
      </c>
      <c r="N17" s="208" t="s">
        <v>388</v>
      </c>
      <c r="O17" s="209" t="s">
        <v>190</v>
      </c>
    </row>
    <row r="18" spans="1:15" ht="12.75" customHeight="1">
      <c r="A18" s="75">
        <v>3</v>
      </c>
      <c r="B18" s="118" t="s">
        <v>280</v>
      </c>
      <c r="C18" s="14" t="s">
        <v>21</v>
      </c>
      <c r="D18" s="13"/>
      <c r="E18" s="240" t="s">
        <v>275</v>
      </c>
      <c r="F18" s="174">
        <f t="shared" si="1"/>
        <v>840.3361344537816</v>
      </c>
      <c r="G18" s="174">
        <f t="shared" si="0"/>
        <v>186.74136321195147</v>
      </c>
      <c r="H18" s="172">
        <v>1000</v>
      </c>
      <c r="I18" s="174">
        <f t="shared" si="2"/>
        <v>222.22222222222223</v>
      </c>
      <c r="J18" s="187" t="s">
        <v>115</v>
      </c>
      <c r="K18" s="11" t="s">
        <v>140</v>
      </c>
      <c r="L18" s="313" t="s">
        <v>386</v>
      </c>
      <c r="M18" s="208" t="s">
        <v>387</v>
      </c>
      <c r="N18" s="208" t="s">
        <v>388</v>
      </c>
      <c r="O18" s="209" t="s">
        <v>190</v>
      </c>
    </row>
    <row r="19" spans="1:15" ht="12.75" customHeight="1">
      <c r="A19" s="75">
        <v>4</v>
      </c>
      <c r="B19" s="118" t="s">
        <v>276</v>
      </c>
      <c r="C19" s="14" t="s">
        <v>21</v>
      </c>
      <c r="D19" s="13"/>
      <c r="E19" s="240" t="s">
        <v>278</v>
      </c>
      <c r="F19" s="174">
        <f t="shared" si="1"/>
        <v>2100.840336134454</v>
      </c>
      <c r="G19" s="174">
        <f t="shared" si="0"/>
        <v>466.85340802987866</v>
      </c>
      <c r="H19" s="172">
        <v>2500</v>
      </c>
      <c r="I19" s="174">
        <f t="shared" si="2"/>
        <v>555.5555555555555</v>
      </c>
      <c r="J19" s="187" t="s">
        <v>115</v>
      </c>
      <c r="K19" s="11" t="s">
        <v>140</v>
      </c>
      <c r="L19" s="313" t="s">
        <v>386</v>
      </c>
      <c r="M19" s="208" t="s">
        <v>387</v>
      </c>
      <c r="N19" s="208" t="s">
        <v>388</v>
      </c>
      <c r="O19" s="209" t="s">
        <v>190</v>
      </c>
    </row>
    <row r="20" spans="1:15" ht="12.75" customHeight="1">
      <c r="A20" s="75">
        <v>5</v>
      </c>
      <c r="B20" s="118" t="s">
        <v>277</v>
      </c>
      <c r="C20" s="14" t="s">
        <v>21</v>
      </c>
      <c r="D20" s="13"/>
      <c r="E20" s="240" t="s">
        <v>279</v>
      </c>
      <c r="F20" s="174">
        <f t="shared" si="1"/>
        <v>1680.6722689075632</v>
      </c>
      <c r="G20" s="174">
        <f t="shared" si="0"/>
        <v>373.48272642390293</v>
      </c>
      <c r="H20" s="172">
        <v>2000</v>
      </c>
      <c r="I20" s="174">
        <f t="shared" si="2"/>
        <v>444.44444444444446</v>
      </c>
      <c r="J20" s="187" t="s">
        <v>115</v>
      </c>
      <c r="K20" s="11" t="s">
        <v>140</v>
      </c>
      <c r="L20" s="313" t="s">
        <v>386</v>
      </c>
      <c r="M20" s="208" t="s">
        <v>387</v>
      </c>
      <c r="N20" s="208" t="s">
        <v>388</v>
      </c>
      <c r="O20" s="209" t="s">
        <v>190</v>
      </c>
    </row>
    <row r="21" spans="1:15" ht="12.75" customHeight="1">
      <c r="A21" s="75">
        <v>6</v>
      </c>
      <c r="B21" s="117" t="s">
        <v>92</v>
      </c>
      <c r="C21" s="14" t="s">
        <v>21</v>
      </c>
      <c r="D21" s="13"/>
      <c r="E21" s="241" t="s">
        <v>122</v>
      </c>
      <c r="F21" s="174">
        <f t="shared" si="1"/>
        <v>9243.697478991597</v>
      </c>
      <c r="G21" s="174">
        <f t="shared" si="0"/>
        <v>2054.154995331466</v>
      </c>
      <c r="H21" s="172">
        <v>11000</v>
      </c>
      <c r="I21" s="174">
        <f t="shared" si="2"/>
        <v>2444.444444444445</v>
      </c>
      <c r="J21" s="187" t="s">
        <v>115</v>
      </c>
      <c r="K21" s="11" t="s">
        <v>140</v>
      </c>
      <c r="L21" s="313" t="s">
        <v>386</v>
      </c>
      <c r="M21" s="208" t="s">
        <v>387</v>
      </c>
      <c r="N21" s="208" t="s">
        <v>388</v>
      </c>
      <c r="O21" s="209" t="s">
        <v>190</v>
      </c>
    </row>
    <row r="22" spans="1:15" ht="12.75" customHeight="1">
      <c r="A22" s="75">
        <v>7</v>
      </c>
      <c r="B22" s="118" t="s">
        <v>93</v>
      </c>
      <c r="C22" s="26" t="s">
        <v>21</v>
      </c>
      <c r="D22" s="21"/>
      <c r="E22" s="240" t="s">
        <v>142</v>
      </c>
      <c r="F22" s="174">
        <f t="shared" si="1"/>
        <v>2521.008403361345</v>
      </c>
      <c r="G22" s="174">
        <f t="shared" si="0"/>
        <v>560.2240896358544</v>
      </c>
      <c r="H22" s="172">
        <v>3000</v>
      </c>
      <c r="I22" s="174">
        <f t="shared" si="2"/>
        <v>666.6666666666667</v>
      </c>
      <c r="J22" s="187" t="s">
        <v>115</v>
      </c>
      <c r="K22" s="11" t="s">
        <v>140</v>
      </c>
      <c r="L22" s="313" t="s">
        <v>386</v>
      </c>
      <c r="M22" s="208" t="s">
        <v>387</v>
      </c>
      <c r="N22" s="208" t="s">
        <v>388</v>
      </c>
      <c r="O22" s="209" t="s">
        <v>190</v>
      </c>
    </row>
    <row r="23" spans="1:15" ht="12.75" customHeight="1">
      <c r="A23" s="75">
        <v>8</v>
      </c>
      <c r="B23" s="118" t="s">
        <v>338</v>
      </c>
      <c r="C23" s="26" t="s">
        <v>21</v>
      </c>
      <c r="D23" s="21"/>
      <c r="E23" s="240" t="s">
        <v>275</v>
      </c>
      <c r="F23" s="174">
        <f t="shared" si="1"/>
        <v>126.05042016806723</v>
      </c>
      <c r="G23" s="174">
        <f t="shared" si="0"/>
        <v>28.011204481792717</v>
      </c>
      <c r="H23" s="323">
        <v>150</v>
      </c>
      <c r="I23" s="174">
        <f t="shared" si="2"/>
        <v>33.33333333333333</v>
      </c>
      <c r="J23" s="187" t="s">
        <v>115</v>
      </c>
      <c r="K23" s="38" t="s">
        <v>140</v>
      </c>
      <c r="L23" s="313" t="s">
        <v>386</v>
      </c>
      <c r="M23" s="208" t="s">
        <v>387</v>
      </c>
      <c r="N23" s="208" t="s">
        <v>388</v>
      </c>
      <c r="O23" s="265" t="s">
        <v>190</v>
      </c>
    </row>
    <row r="24" spans="1:15" ht="12.75" customHeight="1">
      <c r="A24" s="75">
        <v>9</v>
      </c>
      <c r="B24" s="118" t="s">
        <v>339</v>
      </c>
      <c r="C24" s="26" t="s">
        <v>21</v>
      </c>
      <c r="D24" s="21"/>
      <c r="E24" s="240" t="s">
        <v>343</v>
      </c>
      <c r="F24" s="174">
        <f t="shared" si="1"/>
        <v>420.1680672268908</v>
      </c>
      <c r="G24" s="174">
        <f t="shared" si="0"/>
        <v>93.37068160597573</v>
      </c>
      <c r="H24" s="323">
        <v>500</v>
      </c>
      <c r="I24" s="174">
        <f t="shared" si="2"/>
        <v>111.11111111111111</v>
      </c>
      <c r="J24" s="187" t="s">
        <v>115</v>
      </c>
      <c r="K24" s="38" t="s">
        <v>140</v>
      </c>
      <c r="L24" s="313" t="s">
        <v>386</v>
      </c>
      <c r="M24" s="208" t="s">
        <v>387</v>
      </c>
      <c r="N24" s="208" t="s">
        <v>388</v>
      </c>
      <c r="O24" s="265" t="s">
        <v>190</v>
      </c>
    </row>
    <row r="25" spans="1:15" ht="12.75" customHeight="1">
      <c r="A25" s="75">
        <v>10</v>
      </c>
      <c r="B25" s="118" t="s">
        <v>340</v>
      </c>
      <c r="C25" s="26" t="s">
        <v>21</v>
      </c>
      <c r="D25" s="21"/>
      <c r="E25" s="240" t="s">
        <v>344</v>
      </c>
      <c r="F25" s="174">
        <f t="shared" si="1"/>
        <v>84.03361344537815</v>
      </c>
      <c r="G25" s="174">
        <f t="shared" si="0"/>
        <v>18.674136321195146</v>
      </c>
      <c r="H25" s="323">
        <v>100</v>
      </c>
      <c r="I25" s="174">
        <f t="shared" si="2"/>
        <v>22.22222222222222</v>
      </c>
      <c r="J25" s="187" t="s">
        <v>115</v>
      </c>
      <c r="K25" s="38" t="s">
        <v>140</v>
      </c>
      <c r="L25" s="313" t="s">
        <v>386</v>
      </c>
      <c r="M25" s="208" t="s">
        <v>387</v>
      </c>
      <c r="N25" s="208" t="s">
        <v>388</v>
      </c>
      <c r="O25" s="265" t="s">
        <v>190</v>
      </c>
    </row>
    <row r="26" spans="1:15" ht="12.75" customHeight="1">
      <c r="A26" s="75">
        <v>11</v>
      </c>
      <c r="B26" s="118" t="s">
        <v>341</v>
      </c>
      <c r="C26" s="26" t="s">
        <v>21</v>
      </c>
      <c r="D26" s="21"/>
      <c r="E26" s="240" t="s">
        <v>345</v>
      </c>
      <c r="F26" s="329">
        <f t="shared" si="1"/>
        <v>252.10084033613447</v>
      </c>
      <c r="G26" s="174">
        <f t="shared" si="0"/>
        <v>56.022408963585434</v>
      </c>
      <c r="H26" s="323">
        <v>300</v>
      </c>
      <c r="I26" s="174">
        <f t="shared" si="2"/>
        <v>66.66666666666666</v>
      </c>
      <c r="J26" s="187" t="s">
        <v>115</v>
      </c>
      <c r="K26" s="38" t="s">
        <v>140</v>
      </c>
      <c r="L26" s="313" t="s">
        <v>386</v>
      </c>
      <c r="M26" s="208" t="s">
        <v>387</v>
      </c>
      <c r="N26" s="208" t="s">
        <v>388</v>
      </c>
      <c r="O26" s="265" t="s">
        <v>190</v>
      </c>
    </row>
    <row r="27" spans="1:15" ht="12.75" customHeight="1">
      <c r="A27" s="75">
        <v>12</v>
      </c>
      <c r="B27" s="118" t="s">
        <v>342</v>
      </c>
      <c r="C27" s="26" t="s">
        <v>21</v>
      </c>
      <c r="D27" s="21"/>
      <c r="E27" s="240" t="s">
        <v>348</v>
      </c>
      <c r="F27" s="174">
        <f t="shared" si="1"/>
        <v>168.0672268907563</v>
      </c>
      <c r="G27" s="174">
        <f t="shared" si="0"/>
        <v>37.34827264239029</v>
      </c>
      <c r="H27" s="323">
        <v>200</v>
      </c>
      <c r="I27" s="174">
        <f t="shared" si="2"/>
        <v>44.44444444444444</v>
      </c>
      <c r="J27" s="187" t="s">
        <v>115</v>
      </c>
      <c r="K27" s="38" t="s">
        <v>140</v>
      </c>
      <c r="L27" s="313" t="s">
        <v>386</v>
      </c>
      <c r="M27" s="208" t="s">
        <v>387</v>
      </c>
      <c r="N27" s="208" t="s">
        <v>388</v>
      </c>
      <c r="O27" s="265" t="s">
        <v>190</v>
      </c>
    </row>
    <row r="28" spans="1:15" ht="12.75" customHeight="1">
      <c r="A28" s="75">
        <v>13</v>
      </c>
      <c r="B28" s="118" t="s">
        <v>346</v>
      </c>
      <c r="C28" s="26" t="s">
        <v>21</v>
      </c>
      <c r="D28" s="21"/>
      <c r="E28" s="240" t="s">
        <v>347</v>
      </c>
      <c r="F28" s="174">
        <f t="shared" si="1"/>
        <v>42.016806722689076</v>
      </c>
      <c r="G28" s="174">
        <f t="shared" si="0"/>
        <v>9.337068160597573</v>
      </c>
      <c r="H28" s="323">
        <v>50</v>
      </c>
      <c r="I28" s="174">
        <f t="shared" si="2"/>
        <v>11.11111111111111</v>
      </c>
      <c r="J28" s="187" t="s">
        <v>115</v>
      </c>
      <c r="K28" s="38" t="s">
        <v>140</v>
      </c>
      <c r="L28" s="313" t="s">
        <v>386</v>
      </c>
      <c r="M28" s="208" t="s">
        <v>387</v>
      </c>
      <c r="N28" s="208" t="s">
        <v>388</v>
      </c>
      <c r="O28" s="265" t="s">
        <v>190</v>
      </c>
    </row>
    <row r="29" spans="1:15" ht="12.75" customHeight="1">
      <c r="A29" s="75">
        <v>14</v>
      </c>
      <c r="B29" s="118" t="s">
        <v>349</v>
      </c>
      <c r="C29" s="26" t="s">
        <v>21</v>
      </c>
      <c r="D29" s="21"/>
      <c r="E29" s="240" t="s">
        <v>279</v>
      </c>
      <c r="F29" s="174">
        <f t="shared" si="1"/>
        <v>588.2352941176471</v>
      </c>
      <c r="G29" s="174">
        <f t="shared" si="0"/>
        <v>130.718954248366</v>
      </c>
      <c r="H29" s="323">
        <v>700</v>
      </c>
      <c r="I29" s="174">
        <f t="shared" si="2"/>
        <v>155.55555555555554</v>
      </c>
      <c r="J29" s="187" t="s">
        <v>115</v>
      </c>
      <c r="K29" s="38" t="s">
        <v>140</v>
      </c>
      <c r="L29" s="313" t="s">
        <v>386</v>
      </c>
      <c r="M29" s="208" t="s">
        <v>387</v>
      </c>
      <c r="N29" s="208" t="s">
        <v>388</v>
      </c>
      <c r="O29" s="265" t="s">
        <v>190</v>
      </c>
    </row>
    <row r="30" spans="1:15" ht="12.75" customHeight="1">
      <c r="A30" s="75"/>
      <c r="B30" s="118"/>
      <c r="C30" s="26"/>
      <c r="D30" s="21"/>
      <c r="E30" s="240"/>
      <c r="F30" s="172"/>
      <c r="G30" s="174"/>
      <c r="H30" s="323"/>
      <c r="I30" s="323"/>
      <c r="J30" s="324"/>
      <c r="K30" s="325"/>
      <c r="L30" s="207"/>
      <c r="M30" s="208"/>
      <c r="N30" s="208"/>
      <c r="O30" s="265"/>
    </row>
    <row r="31" spans="1:15" ht="13.5" thickBot="1">
      <c r="A31" s="75"/>
      <c r="B31" s="117" t="s">
        <v>294</v>
      </c>
      <c r="C31" s="14"/>
      <c r="D31" s="13"/>
      <c r="E31" s="166"/>
      <c r="F31" s="172">
        <f>H31/1.19</f>
        <v>18487.394957983193</v>
      </c>
      <c r="G31" s="174"/>
      <c r="H31" s="179">
        <v>22000</v>
      </c>
      <c r="I31" s="179"/>
      <c r="J31" s="188"/>
      <c r="K31" s="29"/>
      <c r="L31" s="12"/>
      <c r="M31" s="12"/>
      <c r="N31" s="12"/>
      <c r="O31" s="210"/>
    </row>
    <row r="32" spans="1:15" ht="13.5" thickBot="1">
      <c r="A32" s="105" t="s">
        <v>55</v>
      </c>
      <c r="B32" s="120"/>
      <c r="C32" s="106"/>
      <c r="D32" s="106"/>
      <c r="E32" s="106"/>
      <c r="F32" s="373"/>
      <c r="G32" s="106"/>
      <c r="H32" s="106"/>
      <c r="I32" s="106"/>
      <c r="J32" s="189"/>
      <c r="K32" s="106"/>
      <c r="L32" s="106"/>
      <c r="M32" s="106"/>
      <c r="N32" s="106"/>
      <c r="O32" s="211"/>
    </row>
    <row r="33" spans="1:15" ht="12.75" customHeight="1">
      <c r="A33" s="77">
        <v>1</v>
      </c>
      <c r="B33" s="127" t="s">
        <v>374</v>
      </c>
      <c r="C33" s="337" t="s">
        <v>21</v>
      </c>
      <c r="D33" s="242"/>
      <c r="E33" s="243" t="s">
        <v>373</v>
      </c>
      <c r="F33" s="174">
        <f>H33/1.19</f>
        <v>2773.109243697479</v>
      </c>
      <c r="G33" s="174">
        <f>F33/4.5</f>
        <v>616.2464985994397</v>
      </c>
      <c r="H33" s="172">
        <v>3300</v>
      </c>
      <c r="I33" s="172">
        <f>G33*1.19</f>
        <v>733.3333333333333</v>
      </c>
      <c r="J33" s="187" t="s">
        <v>115</v>
      </c>
      <c r="K33" s="11" t="s">
        <v>140</v>
      </c>
      <c r="L33" s="313" t="s">
        <v>386</v>
      </c>
      <c r="M33" s="208" t="s">
        <v>387</v>
      </c>
      <c r="N33" s="208" t="s">
        <v>388</v>
      </c>
      <c r="O33" s="209" t="s">
        <v>190</v>
      </c>
    </row>
    <row r="34" spans="1:15" ht="12.75" customHeight="1">
      <c r="A34" s="75">
        <v>2</v>
      </c>
      <c r="B34" s="112" t="s">
        <v>281</v>
      </c>
      <c r="C34" s="26" t="s">
        <v>21</v>
      </c>
      <c r="D34" s="21"/>
      <c r="E34" s="240" t="s">
        <v>282</v>
      </c>
      <c r="F34" s="174">
        <f aca="true" t="shared" si="3" ref="F34:F48">H34/1.19</f>
        <v>1680.6722689075632</v>
      </c>
      <c r="G34" s="174">
        <f>F34/4.5</f>
        <v>373.48272642390293</v>
      </c>
      <c r="H34" s="174">
        <v>2000</v>
      </c>
      <c r="I34" s="172">
        <f aca="true" t="shared" si="4" ref="I34:I48">G34*1.19</f>
        <v>444.44444444444446</v>
      </c>
      <c r="J34" s="187" t="s">
        <v>115</v>
      </c>
      <c r="K34" s="11" t="s">
        <v>140</v>
      </c>
      <c r="L34" s="313" t="s">
        <v>386</v>
      </c>
      <c r="M34" s="208" t="s">
        <v>387</v>
      </c>
      <c r="N34" s="208" t="s">
        <v>388</v>
      </c>
      <c r="O34" s="209" t="s">
        <v>190</v>
      </c>
    </row>
    <row r="35" spans="1:15" ht="12.75" customHeight="1">
      <c r="A35" s="75">
        <v>3</v>
      </c>
      <c r="B35" s="112" t="s">
        <v>283</v>
      </c>
      <c r="C35" s="26" t="s">
        <v>21</v>
      </c>
      <c r="D35" s="21"/>
      <c r="E35" s="240" t="s">
        <v>284</v>
      </c>
      <c r="F35" s="174">
        <f t="shared" si="3"/>
        <v>420.1680672268908</v>
      </c>
      <c r="G35" s="174">
        <f aca="true" t="shared" si="5" ref="G35:G48">F35/4.5</f>
        <v>93.37068160597573</v>
      </c>
      <c r="H35" s="174">
        <v>500</v>
      </c>
      <c r="I35" s="172">
        <f t="shared" si="4"/>
        <v>111.11111111111111</v>
      </c>
      <c r="J35" s="187" t="s">
        <v>115</v>
      </c>
      <c r="K35" s="11" t="s">
        <v>140</v>
      </c>
      <c r="L35" s="313" t="s">
        <v>386</v>
      </c>
      <c r="M35" s="208" t="s">
        <v>387</v>
      </c>
      <c r="N35" s="208" t="s">
        <v>388</v>
      </c>
      <c r="O35" s="209" t="s">
        <v>190</v>
      </c>
    </row>
    <row r="36" spans="1:15" ht="12.75" customHeight="1">
      <c r="A36" s="75">
        <v>4</v>
      </c>
      <c r="B36" s="112" t="s">
        <v>285</v>
      </c>
      <c r="C36" s="26" t="s">
        <v>21</v>
      </c>
      <c r="D36" s="21"/>
      <c r="E36" s="240" t="s">
        <v>284</v>
      </c>
      <c r="F36" s="174">
        <f t="shared" si="3"/>
        <v>67.22689075630252</v>
      </c>
      <c r="G36" s="174">
        <f t="shared" si="5"/>
        <v>14.939309056956116</v>
      </c>
      <c r="H36" s="174">
        <v>80</v>
      </c>
      <c r="I36" s="172">
        <f t="shared" si="4"/>
        <v>17.77777777777778</v>
      </c>
      <c r="J36" s="187" t="s">
        <v>115</v>
      </c>
      <c r="K36" s="11" t="s">
        <v>140</v>
      </c>
      <c r="L36" s="313" t="s">
        <v>386</v>
      </c>
      <c r="M36" s="208" t="s">
        <v>387</v>
      </c>
      <c r="N36" s="208" t="s">
        <v>388</v>
      </c>
      <c r="O36" s="209" t="s">
        <v>190</v>
      </c>
    </row>
    <row r="37" spans="1:15" ht="12.75" customHeight="1">
      <c r="A37" s="75">
        <v>5</v>
      </c>
      <c r="B37" s="112" t="s">
        <v>286</v>
      </c>
      <c r="C37" s="26" t="s">
        <v>21</v>
      </c>
      <c r="D37" s="21"/>
      <c r="E37" s="240" t="s">
        <v>288</v>
      </c>
      <c r="F37" s="174">
        <f t="shared" si="3"/>
        <v>16.80672268907563</v>
      </c>
      <c r="G37" s="174">
        <f t="shared" si="5"/>
        <v>3.734827264239029</v>
      </c>
      <c r="H37" s="174">
        <v>20</v>
      </c>
      <c r="I37" s="172">
        <f t="shared" si="4"/>
        <v>4.444444444444445</v>
      </c>
      <c r="J37" s="187" t="s">
        <v>115</v>
      </c>
      <c r="K37" s="11" t="s">
        <v>140</v>
      </c>
      <c r="L37" s="313" t="s">
        <v>386</v>
      </c>
      <c r="M37" s="208" t="s">
        <v>387</v>
      </c>
      <c r="N37" s="208" t="s">
        <v>388</v>
      </c>
      <c r="O37" s="209" t="s">
        <v>190</v>
      </c>
    </row>
    <row r="38" spans="1:15" ht="12.75" customHeight="1">
      <c r="A38" s="75">
        <v>6</v>
      </c>
      <c r="B38" s="112" t="s">
        <v>287</v>
      </c>
      <c r="C38" s="26" t="s">
        <v>21</v>
      </c>
      <c r="D38" s="21"/>
      <c r="E38" s="240" t="s">
        <v>289</v>
      </c>
      <c r="F38" s="174">
        <f t="shared" si="3"/>
        <v>252.10084033613447</v>
      </c>
      <c r="G38" s="174">
        <f t="shared" si="5"/>
        <v>56.022408963585434</v>
      </c>
      <c r="H38" s="174">
        <v>300</v>
      </c>
      <c r="I38" s="172">
        <f t="shared" si="4"/>
        <v>66.66666666666666</v>
      </c>
      <c r="J38" s="187" t="s">
        <v>115</v>
      </c>
      <c r="K38" s="11" t="s">
        <v>140</v>
      </c>
      <c r="L38" s="313" t="s">
        <v>386</v>
      </c>
      <c r="M38" s="208" t="s">
        <v>387</v>
      </c>
      <c r="N38" s="208" t="s">
        <v>388</v>
      </c>
      <c r="O38" s="209" t="s">
        <v>190</v>
      </c>
    </row>
    <row r="39" spans="1:15" ht="12.75" customHeight="1">
      <c r="A39" s="75">
        <v>7</v>
      </c>
      <c r="B39" s="112" t="s">
        <v>290</v>
      </c>
      <c r="C39" s="26" t="s">
        <v>21</v>
      </c>
      <c r="D39" s="21"/>
      <c r="E39" s="240" t="s">
        <v>292</v>
      </c>
      <c r="F39" s="174">
        <f t="shared" si="3"/>
        <v>84.03361344537815</v>
      </c>
      <c r="G39" s="174">
        <f t="shared" si="5"/>
        <v>18.674136321195146</v>
      </c>
      <c r="H39" s="174">
        <v>100</v>
      </c>
      <c r="I39" s="172">
        <f t="shared" si="4"/>
        <v>22.22222222222222</v>
      </c>
      <c r="J39" s="187" t="s">
        <v>115</v>
      </c>
      <c r="K39" s="11" t="s">
        <v>140</v>
      </c>
      <c r="L39" s="313" t="s">
        <v>386</v>
      </c>
      <c r="M39" s="208" t="s">
        <v>387</v>
      </c>
      <c r="N39" s="208" t="s">
        <v>388</v>
      </c>
      <c r="O39" s="209" t="s">
        <v>190</v>
      </c>
    </row>
    <row r="40" spans="1:15" ht="12.75" customHeight="1">
      <c r="A40" s="75">
        <v>8</v>
      </c>
      <c r="B40" s="112" t="s">
        <v>291</v>
      </c>
      <c r="C40" s="26" t="s">
        <v>21</v>
      </c>
      <c r="D40" s="21"/>
      <c r="E40" s="240" t="s">
        <v>293</v>
      </c>
      <c r="F40" s="174">
        <f t="shared" si="3"/>
        <v>168.0672268907563</v>
      </c>
      <c r="G40" s="174">
        <f t="shared" si="5"/>
        <v>37.34827264239029</v>
      </c>
      <c r="H40" s="174">
        <v>200</v>
      </c>
      <c r="I40" s="172">
        <f t="shared" si="4"/>
        <v>44.44444444444444</v>
      </c>
      <c r="J40" s="187" t="s">
        <v>115</v>
      </c>
      <c r="K40" s="11" t="s">
        <v>140</v>
      </c>
      <c r="L40" s="313" t="s">
        <v>386</v>
      </c>
      <c r="M40" s="208" t="s">
        <v>387</v>
      </c>
      <c r="N40" s="208" t="s">
        <v>388</v>
      </c>
      <c r="O40" s="209" t="s">
        <v>190</v>
      </c>
    </row>
    <row r="41" spans="1:15" ht="12.75" customHeight="1">
      <c r="A41" s="75">
        <v>9</v>
      </c>
      <c r="B41" s="112" t="s">
        <v>359</v>
      </c>
      <c r="C41" s="26" t="s">
        <v>21</v>
      </c>
      <c r="D41" s="21"/>
      <c r="E41" s="240" t="s">
        <v>360</v>
      </c>
      <c r="F41" s="174">
        <f t="shared" si="3"/>
        <v>168.0672268907563</v>
      </c>
      <c r="G41" s="174">
        <f t="shared" si="5"/>
        <v>37.34827264239029</v>
      </c>
      <c r="H41" s="174">
        <v>200</v>
      </c>
      <c r="I41" s="172">
        <f t="shared" si="4"/>
        <v>44.44444444444444</v>
      </c>
      <c r="J41" s="187" t="s">
        <v>115</v>
      </c>
      <c r="K41" s="11" t="s">
        <v>140</v>
      </c>
      <c r="L41" s="313" t="s">
        <v>386</v>
      </c>
      <c r="M41" s="208" t="s">
        <v>387</v>
      </c>
      <c r="N41" s="208" t="s">
        <v>388</v>
      </c>
      <c r="O41" s="209" t="s">
        <v>190</v>
      </c>
    </row>
    <row r="42" spans="1:15" ht="12.75" customHeight="1">
      <c r="A42" s="75">
        <v>10</v>
      </c>
      <c r="B42" s="112" t="s">
        <v>361</v>
      </c>
      <c r="C42" s="26" t="s">
        <v>21</v>
      </c>
      <c r="D42" s="21"/>
      <c r="E42" s="240" t="s">
        <v>362</v>
      </c>
      <c r="F42" s="174">
        <f t="shared" si="3"/>
        <v>840.3361344537816</v>
      </c>
      <c r="G42" s="174">
        <f t="shared" si="5"/>
        <v>186.74136321195147</v>
      </c>
      <c r="H42" s="174">
        <v>1000</v>
      </c>
      <c r="I42" s="172">
        <f t="shared" si="4"/>
        <v>222.22222222222223</v>
      </c>
      <c r="J42" s="187" t="s">
        <v>115</v>
      </c>
      <c r="K42" s="11" t="s">
        <v>140</v>
      </c>
      <c r="L42" s="313" t="s">
        <v>386</v>
      </c>
      <c r="M42" s="208" t="s">
        <v>387</v>
      </c>
      <c r="N42" s="208" t="s">
        <v>388</v>
      </c>
      <c r="O42" s="209" t="s">
        <v>190</v>
      </c>
    </row>
    <row r="43" spans="1:15" ht="12.75" customHeight="1">
      <c r="A43" s="75">
        <v>11</v>
      </c>
      <c r="B43" s="112" t="s">
        <v>363</v>
      </c>
      <c r="C43" s="26" t="s">
        <v>21</v>
      </c>
      <c r="D43" s="21"/>
      <c r="E43" s="240" t="s">
        <v>365</v>
      </c>
      <c r="F43" s="174">
        <f t="shared" si="3"/>
        <v>126.05042016806723</v>
      </c>
      <c r="G43" s="174">
        <f t="shared" si="5"/>
        <v>28.011204481792717</v>
      </c>
      <c r="H43" s="174">
        <v>150</v>
      </c>
      <c r="I43" s="172">
        <f t="shared" si="4"/>
        <v>33.33333333333333</v>
      </c>
      <c r="J43" s="187" t="s">
        <v>115</v>
      </c>
      <c r="K43" s="11" t="s">
        <v>140</v>
      </c>
      <c r="L43" s="313" t="s">
        <v>386</v>
      </c>
      <c r="M43" s="208" t="s">
        <v>387</v>
      </c>
      <c r="N43" s="208" t="s">
        <v>388</v>
      </c>
      <c r="O43" s="209" t="s">
        <v>190</v>
      </c>
    </row>
    <row r="44" spans="1:15" ht="12.75" customHeight="1">
      <c r="A44" s="75">
        <v>12</v>
      </c>
      <c r="B44" s="112" t="s">
        <v>364</v>
      </c>
      <c r="C44" s="26" t="s">
        <v>21</v>
      </c>
      <c r="D44" s="21"/>
      <c r="E44" s="240" t="s">
        <v>366</v>
      </c>
      <c r="F44" s="174">
        <f t="shared" si="3"/>
        <v>84.03361344537815</v>
      </c>
      <c r="G44" s="174">
        <f t="shared" si="5"/>
        <v>18.674136321195146</v>
      </c>
      <c r="H44" s="174">
        <v>100</v>
      </c>
      <c r="I44" s="172">
        <f t="shared" si="4"/>
        <v>22.22222222222222</v>
      </c>
      <c r="J44" s="187" t="s">
        <v>115</v>
      </c>
      <c r="K44" s="11" t="s">
        <v>140</v>
      </c>
      <c r="L44" s="313" t="s">
        <v>386</v>
      </c>
      <c r="M44" s="208" t="s">
        <v>387</v>
      </c>
      <c r="N44" s="208" t="s">
        <v>388</v>
      </c>
      <c r="O44" s="209" t="s">
        <v>190</v>
      </c>
    </row>
    <row r="45" spans="1:15" ht="12.75" customHeight="1">
      <c r="A45" s="75">
        <v>13</v>
      </c>
      <c r="B45" s="112" t="s">
        <v>367</v>
      </c>
      <c r="C45" s="26" t="s">
        <v>21</v>
      </c>
      <c r="D45" s="21"/>
      <c r="E45" s="240" t="s">
        <v>368</v>
      </c>
      <c r="F45" s="174">
        <f t="shared" si="3"/>
        <v>168.0672268907563</v>
      </c>
      <c r="G45" s="174">
        <f t="shared" si="5"/>
        <v>37.34827264239029</v>
      </c>
      <c r="H45" s="174">
        <v>200</v>
      </c>
      <c r="I45" s="172">
        <f t="shared" si="4"/>
        <v>44.44444444444444</v>
      </c>
      <c r="J45" s="187" t="s">
        <v>115</v>
      </c>
      <c r="K45" s="11" t="s">
        <v>140</v>
      </c>
      <c r="L45" s="313" t="s">
        <v>386</v>
      </c>
      <c r="M45" s="208" t="s">
        <v>387</v>
      </c>
      <c r="N45" s="208" t="s">
        <v>388</v>
      </c>
      <c r="O45" s="209" t="s">
        <v>190</v>
      </c>
    </row>
    <row r="46" spans="1:15" ht="12.75" customHeight="1">
      <c r="A46" s="75">
        <v>14</v>
      </c>
      <c r="B46" s="112" t="s">
        <v>369</v>
      </c>
      <c r="C46" s="26" t="s">
        <v>21</v>
      </c>
      <c r="D46" s="21"/>
      <c r="E46" s="240" t="s">
        <v>370</v>
      </c>
      <c r="F46" s="174">
        <f t="shared" si="3"/>
        <v>42.016806722689076</v>
      </c>
      <c r="G46" s="174">
        <f t="shared" si="5"/>
        <v>9.337068160597573</v>
      </c>
      <c r="H46" s="174">
        <v>50</v>
      </c>
      <c r="I46" s="172">
        <f t="shared" si="4"/>
        <v>11.11111111111111</v>
      </c>
      <c r="J46" s="187" t="s">
        <v>115</v>
      </c>
      <c r="K46" s="11" t="s">
        <v>140</v>
      </c>
      <c r="L46" s="313" t="s">
        <v>386</v>
      </c>
      <c r="M46" s="208" t="s">
        <v>387</v>
      </c>
      <c r="N46" s="208" t="s">
        <v>388</v>
      </c>
      <c r="O46" s="209" t="s">
        <v>190</v>
      </c>
    </row>
    <row r="47" spans="1:15" ht="12.75" customHeight="1">
      <c r="A47" s="75">
        <v>15</v>
      </c>
      <c r="B47" s="112" t="s">
        <v>375</v>
      </c>
      <c r="C47" s="26" t="s">
        <v>21</v>
      </c>
      <c r="D47" s="21"/>
      <c r="E47" s="240" t="s">
        <v>376</v>
      </c>
      <c r="F47" s="174">
        <f t="shared" si="3"/>
        <v>84.03361344537815</v>
      </c>
      <c r="G47" s="174">
        <f t="shared" si="5"/>
        <v>18.674136321195146</v>
      </c>
      <c r="H47" s="174">
        <v>100</v>
      </c>
      <c r="I47" s="172">
        <f t="shared" si="4"/>
        <v>22.22222222222222</v>
      </c>
      <c r="J47" s="187" t="s">
        <v>115</v>
      </c>
      <c r="K47" s="11" t="s">
        <v>140</v>
      </c>
      <c r="L47" s="313" t="s">
        <v>386</v>
      </c>
      <c r="M47" s="208" t="s">
        <v>387</v>
      </c>
      <c r="N47" s="208" t="s">
        <v>388</v>
      </c>
      <c r="O47" s="209" t="s">
        <v>190</v>
      </c>
    </row>
    <row r="48" spans="1:15" ht="12.75" customHeight="1">
      <c r="A48" s="75">
        <v>16</v>
      </c>
      <c r="B48" s="122" t="s">
        <v>385</v>
      </c>
      <c r="C48" s="26" t="s">
        <v>21</v>
      </c>
      <c r="D48" s="21"/>
      <c r="E48" s="240" t="s">
        <v>379</v>
      </c>
      <c r="F48" s="174">
        <f t="shared" si="3"/>
        <v>588.2352941176471</v>
      </c>
      <c r="G48" s="174">
        <f t="shared" si="5"/>
        <v>130.718954248366</v>
      </c>
      <c r="H48" s="174">
        <v>700</v>
      </c>
      <c r="I48" s="172">
        <f t="shared" si="4"/>
        <v>155.55555555555554</v>
      </c>
      <c r="J48" s="187" t="s">
        <v>115</v>
      </c>
      <c r="K48" s="11" t="s">
        <v>140</v>
      </c>
      <c r="L48" s="313" t="s">
        <v>386</v>
      </c>
      <c r="M48" s="208" t="s">
        <v>387</v>
      </c>
      <c r="N48" s="208" t="s">
        <v>388</v>
      </c>
      <c r="O48" s="209" t="s">
        <v>190</v>
      </c>
    </row>
    <row r="49" spans="1:15" ht="12.75" customHeight="1">
      <c r="A49" s="75"/>
      <c r="B49" s="112"/>
      <c r="C49" s="26"/>
      <c r="D49" s="21"/>
      <c r="E49" s="240"/>
      <c r="F49" s="174"/>
      <c r="G49" s="174"/>
      <c r="H49" s="174"/>
      <c r="I49" s="172"/>
      <c r="J49" s="187"/>
      <c r="K49" s="11"/>
      <c r="L49" s="207"/>
      <c r="M49" s="208"/>
      <c r="N49" s="208"/>
      <c r="O49" s="209"/>
    </row>
    <row r="50" spans="1:15" ht="12.75" customHeight="1" thickBot="1">
      <c r="A50" s="80"/>
      <c r="B50" s="117" t="s">
        <v>294</v>
      </c>
      <c r="C50" s="60"/>
      <c r="D50" s="51"/>
      <c r="E50" s="59"/>
      <c r="F50" s="172">
        <f>H50/1.19</f>
        <v>7563.025210084034</v>
      </c>
      <c r="G50" s="51"/>
      <c r="H50" s="257">
        <v>9000</v>
      </c>
      <c r="I50" s="51"/>
      <c r="J50" s="200"/>
      <c r="K50" s="52"/>
      <c r="L50" s="53"/>
      <c r="M50" s="31"/>
      <c r="N50" s="31"/>
      <c r="O50" s="212"/>
    </row>
    <row r="51" spans="1:15" ht="12.75" customHeight="1" thickBot="1">
      <c r="A51" s="107" t="s">
        <v>62</v>
      </c>
      <c r="B51" s="123"/>
      <c r="C51" s="108"/>
      <c r="D51" s="108"/>
      <c r="E51" s="108"/>
      <c r="F51" s="108"/>
      <c r="G51" s="108"/>
      <c r="H51" s="108"/>
      <c r="I51" s="108"/>
      <c r="J51" s="191"/>
      <c r="K51" s="108"/>
      <c r="L51" s="108"/>
      <c r="M51" s="108"/>
      <c r="N51" s="108"/>
      <c r="O51" s="213"/>
    </row>
    <row r="52" spans="1:15" ht="12.75" customHeight="1">
      <c r="A52" s="74">
        <v>1</v>
      </c>
      <c r="B52" s="124" t="s">
        <v>265</v>
      </c>
      <c r="C52" s="25" t="s">
        <v>21</v>
      </c>
      <c r="D52" s="16"/>
      <c r="E52" s="318" t="s">
        <v>264</v>
      </c>
      <c r="F52" s="172">
        <f>H52/1.19</f>
        <v>35714.28571428572</v>
      </c>
      <c r="G52" s="171">
        <f>F52/4.5</f>
        <v>7936.507936507937</v>
      </c>
      <c r="H52" s="172">
        <v>42500</v>
      </c>
      <c r="I52" s="172">
        <f>G52*1.19</f>
        <v>9444.444444444445</v>
      </c>
      <c r="J52" s="187" t="s">
        <v>115</v>
      </c>
      <c r="K52" s="11" t="s">
        <v>140</v>
      </c>
      <c r="L52" s="313" t="s">
        <v>386</v>
      </c>
      <c r="M52" s="208" t="s">
        <v>387</v>
      </c>
      <c r="N52" s="208" t="s">
        <v>388</v>
      </c>
      <c r="O52" s="209" t="s">
        <v>190</v>
      </c>
    </row>
    <row r="53" spans="1:15" ht="12.75" customHeight="1">
      <c r="A53" s="74">
        <v>2</v>
      </c>
      <c r="B53" s="124" t="s">
        <v>266</v>
      </c>
      <c r="C53" s="25" t="s">
        <v>21</v>
      </c>
      <c r="D53" s="16"/>
      <c r="E53" s="158" t="s">
        <v>267</v>
      </c>
      <c r="F53" s="172">
        <f>H53/1.19</f>
        <v>35714.28571428572</v>
      </c>
      <c r="G53" s="171">
        <f>F53/4.5</f>
        <v>7936.507936507937</v>
      </c>
      <c r="H53" s="172">
        <v>42500</v>
      </c>
      <c r="I53" s="172">
        <f>G53*1.19</f>
        <v>9444.444444444445</v>
      </c>
      <c r="J53" s="187" t="s">
        <v>115</v>
      </c>
      <c r="K53" s="11" t="s">
        <v>140</v>
      </c>
      <c r="L53" s="313" t="s">
        <v>386</v>
      </c>
      <c r="M53" s="208" t="s">
        <v>387</v>
      </c>
      <c r="N53" s="208" t="s">
        <v>388</v>
      </c>
      <c r="O53" s="209" t="s">
        <v>190</v>
      </c>
    </row>
    <row r="54" spans="1:15" ht="12.75" customHeight="1">
      <c r="A54" s="75"/>
      <c r="B54" s="124"/>
      <c r="C54" s="36"/>
      <c r="D54" s="24"/>
      <c r="E54" s="158"/>
      <c r="F54" s="174"/>
      <c r="G54" s="171"/>
      <c r="H54" s="174"/>
      <c r="I54" s="174"/>
      <c r="J54" s="229"/>
      <c r="K54" s="38"/>
      <c r="L54" s="313"/>
      <c r="M54" s="208"/>
      <c r="N54" s="208"/>
      <c r="O54" s="265"/>
    </row>
    <row r="55" spans="1:15" ht="12.75" customHeight="1" thickBot="1">
      <c r="A55" s="80"/>
      <c r="B55" s="117" t="s">
        <v>294</v>
      </c>
      <c r="C55" s="60"/>
      <c r="D55" s="51"/>
      <c r="E55" s="59"/>
      <c r="F55" s="284">
        <f>H55/1.19</f>
        <v>71428.57142857143</v>
      </c>
      <c r="G55" s="51"/>
      <c r="H55" s="257">
        <v>85000</v>
      </c>
      <c r="I55" s="51"/>
      <c r="J55" s="200"/>
      <c r="K55" s="52"/>
      <c r="L55" s="53"/>
      <c r="M55" s="53"/>
      <c r="N55" s="53"/>
      <c r="O55" s="210"/>
    </row>
    <row r="56" spans="1:15" ht="12.75" customHeight="1" thickBot="1">
      <c r="A56" s="99" t="s">
        <v>63</v>
      </c>
      <c r="B56" s="125"/>
      <c r="C56" s="100"/>
      <c r="D56" s="100"/>
      <c r="E56" s="100"/>
      <c r="F56" s="100"/>
      <c r="G56" s="100"/>
      <c r="H56" s="100"/>
      <c r="I56" s="100"/>
      <c r="J56" s="192"/>
      <c r="K56" s="100"/>
      <c r="L56" s="100"/>
      <c r="M56" s="100"/>
      <c r="N56" s="100"/>
      <c r="O56" s="214"/>
    </row>
    <row r="57" spans="1:15" ht="12.75" customHeight="1">
      <c r="A57" s="74">
        <v>1</v>
      </c>
      <c r="B57" s="124" t="s">
        <v>268</v>
      </c>
      <c r="C57" s="36" t="s">
        <v>21</v>
      </c>
      <c r="D57" s="24"/>
      <c r="E57" s="158" t="s">
        <v>272</v>
      </c>
      <c r="F57" s="172">
        <f>H57/1.09</f>
        <v>4587.155963302752</v>
      </c>
      <c r="G57" s="174">
        <f>F57/4.5</f>
        <v>1019.3679918450559</v>
      </c>
      <c r="H57" s="172">
        <v>5000</v>
      </c>
      <c r="I57" s="172">
        <f>G57*1.09</f>
        <v>1111.111111111111</v>
      </c>
      <c r="J57" s="187" t="s">
        <v>115</v>
      </c>
      <c r="K57" s="11" t="s">
        <v>140</v>
      </c>
      <c r="L57" s="313" t="s">
        <v>386</v>
      </c>
      <c r="M57" s="208" t="s">
        <v>387</v>
      </c>
      <c r="N57" s="208" t="s">
        <v>388</v>
      </c>
      <c r="O57" s="209" t="s">
        <v>190</v>
      </c>
    </row>
    <row r="58" spans="1:15" ht="12.75" customHeight="1">
      <c r="A58" s="74">
        <v>2</v>
      </c>
      <c r="B58" s="124" t="s">
        <v>269</v>
      </c>
      <c r="C58" s="18" t="s">
        <v>21</v>
      </c>
      <c r="D58" s="20"/>
      <c r="E58" s="162" t="s">
        <v>270</v>
      </c>
      <c r="F58" s="172">
        <f>H58/1.19</f>
        <v>2521.008403361345</v>
      </c>
      <c r="G58" s="174">
        <f>F58/4.5</f>
        <v>560.2240896358544</v>
      </c>
      <c r="H58" s="172">
        <v>3000</v>
      </c>
      <c r="I58" s="172">
        <f>G58*1.19</f>
        <v>666.6666666666667</v>
      </c>
      <c r="J58" s="187" t="s">
        <v>115</v>
      </c>
      <c r="K58" s="11" t="s">
        <v>140</v>
      </c>
      <c r="L58" s="313" t="s">
        <v>386</v>
      </c>
      <c r="M58" s="208" t="s">
        <v>387</v>
      </c>
      <c r="N58" s="208" t="s">
        <v>388</v>
      </c>
      <c r="O58" s="209" t="s">
        <v>190</v>
      </c>
    </row>
    <row r="59" spans="1:15" ht="12.75" customHeight="1">
      <c r="A59" s="76"/>
      <c r="B59" s="333"/>
      <c r="C59" s="334"/>
      <c r="D59" s="335"/>
      <c r="E59" s="336"/>
      <c r="F59" s="329"/>
      <c r="G59" s="175"/>
      <c r="H59" s="329"/>
      <c r="I59" s="329"/>
      <c r="J59" s="330"/>
      <c r="K59" s="34"/>
      <c r="L59" s="331"/>
      <c r="M59" s="332"/>
      <c r="N59" s="332"/>
      <c r="O59" s="326"/>
    </row>
    <row r="60" spans="1:15" ht="12.75" customHeight="1" thickBot="1">
      <c r="A60" s="80"/>
      <c r="B60" s="117" t="s">
        <v>294</v>
      </c>
      <c r="C60" s="60"/>
      <c r="D60" s="51"/>
      <c r="E60" s="59"/>
      <c r="F60" s="284">
        <f>SUM(F57:F58)</f>
        <v>7108.164366664097</v>
      </c>
      <c r="G60" s="51"/>
      <c r="H60" s="257">
        <v>8000</v>
      </c>
      <c r="I60" s="51"/>
      <c r="J60" s="200"/>
      <c r="K60" s="52"/>
      <c r="L60" s="53"/>
      <c r="M60" s="53"/>
      <c r="N60" s="53"/>
      <c r="O60" s="210"/>
    </row>
    <row r="61" spans="1:15" ht="12.75" customHeight="1" thickBot="1">
      <c r="A61" s="101" t="s">
        <v>56</v>
      </c>
      <c r="B61" s="126"/>
      <c r="C61" s="102"/>
      <c r="D61" s="102"/>
      <c r="E61" s="102"/>
      <c r="F61" s="102"/>
      <c r="G61" s="102"/>
      <c r="H61" s="102"/>
      <c r="I61" s="102"/>
      <c r="J61" s="193"/>
      <c r="K61" s="102"/>
      <c r="L61" s="102"/>
      <c r="M61" s="102"/>
      <c r="N61" s="102"/>
      <c r="O61" s="215"/>
    </row>
    <row r="62" spans="1:15" ht="12.75" customHeight="1">
      <c r="A62" s="77">
        <v>1</v>
      </c>
      <c r="B62" s="127" t="s">
        <v>14</v>
      </c>
      <c r="C62" s="37" t="s">
        <v>13</v>
      </c>
      <c r="D62" s="173"/>
      <c r="E62" s="165" t="s">
        <v>271</v>
      </c>
      <c r="F62" s="172">
        <f>H62/1.19</f>
        <v>23949.579831932773</v>
      </c>
      <c r="G62" s="171">
        <f>F62/4.5</f>
        <v>5322.128851540616</v>
      </c>
      <c r="H62" s="172">
        <v>28500</v>
      </c>
      <c r="I62" s="172">
        <f>G62*1.19</f>
        <v>6333.333333333333</v>
      </c>
      <c r="J62" s="187" t="s">
        <v>115</v>
      </c>
      <c r="K62" s="11" t="s">
        <v>140</v>
      </c>
      <c r="L62" s="313" t="s">
        <v>386</v>
      </c>
      <c r="M62" s="208" t="s">
        <v>387</v>
      </c>
      <c r="N62" s="208" t="s">
        <v>388</v>
      </c>
      <c r="O62" s="209" t="s">
        <v>190</v>
      </c>
    </row>
    <row r="63" spans="1:15" ht="12.75" customHeight="1">
      <c r="A63" s="75">
        <v>2</v>
      </c>
      <c r="B63" s="112" t="s">
        <v>247</v>
      </c>
      <c r="C63" s="36" t="s">
        <v>13</v>
      </c>
      <c r="D63" s="171"/>
      <c r="E63" s="166" t="s">
        <v>125</v>
      </c>
      <c r="F63" s="174">
        <f>H63/1.19</f>
        <v>23949.579831932773</v>
      </c>
      <c r="G63" s="171">
        <f>F63/4.5</f>
        <v>5322.128851540616</v>
      </c>
      <c r="H63" s="172">
        <v>28500</v>
      </c>
      <c r="I63" s="172">
        <f>G63*1.19</f>
        <v>6333.333333333333</v>
      </c>
      <c r="J63" s="229" t="s">
        <v>115</v>
      </c>
      <c r="K63" s="38" t="s">
        <v>140</v>
      </c>
      <c r="L63" s="313" t="s">
        <v>386</v>
      </c>
      <c r="M63" s="208" t="s">
        <v>387</v>
      </c>
      <c r="N63" s="208" t="s">
        <v>388</v>
      </c>
      <c r="O63" s="209" t="s">
        <v>190</v>
      </c>
    </row>
    <row r="64" spans="1:15" ht="12.75" customHeight="1">
      <c r="A64" s="76"/>
      <c r="B64" s="112"/>
      <c r="C64" s="36"/>
      <c r="D64" s="171"/>
      <c r="E64" s="166"/>
      <c r="F64" s="174"/>
      <c r="G64" s="171"/>
      <c r="H64" s="174"/>
      <c r="I64" s="174"/>
      <c r="J64" s="229"/>
      <c r="K64" s="38"/>
      <c r="L64" s="313"/>
      <c r="M64" s="208"/>
      <c r="N64" s="208"/>
      <c r="O64" s="265"/>
    </row>
    <row r="65" spans="1:15" ht="12.75" customHeight="1" thickBot="1">
      <c r="A65" s="395"/>
      <c r="B65" s="396" t="s">
        <v>294</v>
      </c>
      <c r="C65" s="397"/>
      <c r="D65" s="398"/>
      <c r="E65" s="399"/>
      <c r="F65" s="400">
        <f>H65/1.19</f>
        <v>47899.15966386555</v>
      </c>
      <c r="G65" s="398"/>
      <c r="H65" s="401">
        <v>57000</v>
      </c>
      <c r="I65" s="402">
        <f>G65*1.19</f>
        <v>0</v>
      </c>
      <c r="J65" s="403"/>
      <c r="K65" s="404"/>
      <c r="L65" s="405"/>
      <c r="M65" s="405"/>
      <c r="N65" s="405"/>
      <c r="O65" s="406"/>
    </row>
    <row r="66" spans="1:15" ht="12.75" customHeight="1" thickBot="1">
      <c r="A66" s="91" t="s">
        <v>57</v>
      </c>
      <c r="B66" s="128"/>
      <c r="C66" s="92"/>
      <c r="D66" s="92"/>
      <c r="E66" s="92"/>
      <c r="F66" s="92"/>
      <c r="G66" s="92"/>
      <c r="H66" s="92"/>
      <c r="I66" s="92"/>
      <c r="J66" s="194"/>
      <c r="K66" s="92"/>
      <c r="L66" s="92"/>
      <c r="M66" s="92"/>
      <c r="N66" s="92"/>
      <c r="O66" s="216"/>
    </row>
    <row r="67" spans="1:15" ht="12.75" customHeight="1">
      <c r="A67" s="74">
        <v>1</v>
      </c>
      <c r="B67" s="129" t="s">
        <v>237</v>
      </c>
      <c r="C67" s="28" t="s">
        <v>21</v>
      </c>
      <c r="D67" s="35"/>
      <c r="E67" s="243" t="s">
        <v>238</v>
      </c>
      <c r="F67" s="174">
        <f>H67/1.19</f>
        <v>9243.697478991597</v>
      </c>
      <c r="G67" s="175">
        <f>F67/4.5</f>
        <v>2054.154995331466</v>
      </c>
      <c r="H67" s="172">
        <v>11000</v>
      </c>
      <c r="I67" s="172">
        <f>G67*1.19</f>
        <v>2444.444444444445</v>
      </c>
      <c r="J67" s="187" t="s">
        <v>115</v>
      </c>
      <c r="K67" s="11" t="s">
        <v>140</v>
      </c>
      <c r="L67" s="313" t="s">
        <v>386</v>
      </c>
      <c r="M67" s="208" t="s">
        <v>387</v>
      </c>
      <c r="N67" s="208" t="s">
        <v>388</v>
      </c>
      <c r="O67" s="209" t="s">
        <v>190</v>
      </c>
    </row>
    <row r="68" spans="1:15" ht="12.75" customHeight="1">
      <c r="A68" s="74">
        <v>2</v>
      </c>
      <c r="B68" s="122" t="s">
        <v>53</v>
      </c>
      <c r="C68" s="24" t="s">
        <v>21</v>
      </c>
      <c r="D68" s="24"/>
      <c r="E68" s="158" t="s">
        <v>126</v>
      </c>
      <c r="F68" s="174">
        <f>H68/1.19</f>
        <v>840.3361344537816</v>
      </c>
      <c r="G68" s="175">
        <f>F68/4.5</f>
        <v>186.74136321195147</v>
      </c>
      <c r="H68" s="172">
        <v>1000</v>
      </c>
      <c r="I68" s="172">
        <f>G68*1.19</f>
        <v>222.22222222222223</v>
      </c>
      <c r="J68" s="187" t="s">
        <v>115</v>
      </c>
      <c r="K68" s="11" t="s">
        <v>140</v>
      </c>
      <c r="L68" s="313" t="s">
        <v>386</v>
      </c>
      <c r="M68" s="208" t="s">
        <v>387</v>
      </c>
      <c r="N68" s="208" t="s">
        <v>388</v>
      </c>
      <c r="O68" s="209" t="s">
        <v>190</v>
      </c>
    </row>
    <row r="69" spans="1:15" ht="12.75" customHeight="1">
      <c r="A69" s="76"/>
      <c r="B69" s="327"/>
      <c r="C69" s="28"/>
      <c r="D69" s="28"/>
      <c r="E69" s="328"/>
      <c r="F69" s="172"/>
      <c r="G69" s="175"/>
      <c r="H69" s="329"/>
      <c r="I69" s="329"/>
      <c r="J69" s="330"/>
      <c r="K69" s="34"/>
      <c r="L69" s="331"/>
      <c r="M69" s="332"/>
      <c r="N69" s="332"/>
      <c r="O69" s="326"/>
    </row>
    <row r="70" spans="1:15" ht="12.75" customHeight="1" thickBot="1">
      <c r="A70" s="79"/>
      <c r="B70" s="117" t="s">
        <v>294</v>
      </c>
      <c r="C70" s="27"/>
      <c r="D70" s="17"/>
      <c r="E70" s="40"/>
      <c r="F70" s="172">
        <f>H70/1.19</f>
        <v>10084.03361344538</v>
      </c>
      <c r="G70" s="40"/>
      <c r="H70" s="175">
        <v>12000</v>
      </c>
      <c r="I70" s="40"/>
      <c r="J70" s="195"/>
      <c r="K70" s="41"/>
      <c r="L70" s="39"/>
      <c r="M70" s="39"/>
      <c r="N70" s="39"/>
      <c r="O70" s="217"/>
    </row>
    <row r="71" spans="1:15" ht="12.75" customHeight="1" thickBot="1">
      <c r="A71" s="103" t="s">
        <v>58</v>
      </c>
      <c r="B71" s="130"/>
      <c r="C71" s="104"/>
      <c r="D71" s="104"/>
      <c r="E71" s="104"/>
      <c r="F71" s="104"/>
      <c r="G71" s="104"/>
      <c r="H71" s="104"/>
      <c r="I71" s="104"/>
      <c r="J71" s="196"/>
      <c r="K71" s="104"/>
      <c r="L71" s="104"/>
      <c r="M71" s="104"/>
      <c r="N71" s="104"/>
      <c r="O71" s="218"/>
    </row>
    <row r="72" spans="1:15" ht="12.75" customHeight="1">
      <c r="A72" s="74">
        <v>1</v>
      </c>
      <c r="B72" s="112" t="s">
        <v>72</v>
      </c>
      <c r="C72" s="42" t="s">
        <v>21</v>
      </c>
      <c r="D72" s="15"/>
      <c r="E72" s="164" t="s">
        <v>130</v>
      </c>
      <c r="F72" s="172">
        <f>H72/1.19</f>
        <v>4201.680672268908</v>
      </c>
      <c r="G72" s="174">
        <f>F72/4.5</f>
        <v>933.7068160597573</v>
      </c>
      <c r="H72" s="394">
        <v>5000</v>
      </c>
      <c r="I72" s="172">
        <f>G72*1.19</f>
        <v>1111.111111111111</v>
      </c>
      <c r="J72" s="187" t="s">
        <v>115</v>
      </c>
      <c r="K72" s="11" t="s">
        <v>140</v>
      </c>
      <c r="L72" s="313" t="s">
        <v>386</v>
      </c>
      <c r="M72" s="208" t="s">
        <v>387</v>
      </c>
      <c r="N72" s="208" t="s">
        <v>388</v>
      </c>
      <c r="O72" s="209" t="s">
        <v>190</v>
      </c>
    </row>
    <row r="73" spans="1:15" ht="12.75" customHeight="1">
      <c r="A73" s="74">
        <v>2</v>
      </c>
      <c r="B73" s="112" t="s">
        <v>98</v>
      </c>
      <c r="C73" s="42" t="s">
        <v>21</v>
      </c>
      <c r="D73" s="15"/>
      <c r="E73" s="164" t="s">
        <v>128</v>
      </c>
      <c r="F73" s="172">
        <f>H73/1.19</f>
        <v>8907.563025210084</v>
      </c>
      <c r="G73" s="174">
        <f>F73/4.5</f>
        <v>1979.4584500466854</v>
      </c>
      <c r="H73" s="394">
        <v>10600</v>
      </c>
      <c r="I73" s="172">
        <f>G73*1.19</f>
        <v>2355.5555555555557</v>
      </c>
      <c r="J73" s="187" t="s">
        <v>115</v>
      </c>
      <c r="K73" s="11" t="s">
        <v>140</v>
      </c>
      <c r="L73" s="313" t="s">
        <v>386</v>
      </c>
      <c r="M73" s="208" t="s">
        <v>387</v>
      </c>
      <c r="N73" s="208" t="s">
        <v>388</v>
      </c>
      <c r="O73" s="209" t="s">
        <v>190</v>
      </c>
    </row>
    <row r="74" spans="1:15" ht="12.75" customHeight="1">
      <c r="A74" s="74">
        <v>3</v>
      </c>
      <c r="B74" s="131" t="s">
        <v>99</v>
      </c>
      <c r="C74" s="42" t="s">
        <v>21</v>
      </c>
      <c r="D74" s="15"/>
      <c r="E74" s="163" t="s">
        <v>127</v>
      </c>
      <c r="F74" s="172">
        <f>H74/1.19</f>
        <v>4201.680672268908</v>
      </c>
      <c r="G74" s="174">
        <f>F74/4.5</f>
        <v>933.7068160597573</v>
      </c>
      <c r="H74" s="394">
        <v>5000</v>
      </c>
      <c r="I74" s="172">
        <f>G74*1.19</f>
        <v>1111.111111111111</v>
      </c>
      <c r="J74" s="187" t="s">
        <v>115</v>
      </c>
      <c r="K74" s="11" t="s">
        <v>140</v>
      </c>
      <c r="L74" s="313" t="s">
        <v>386</v>
      </c>
      <c r="M74" s="208" t="s">
        <v>387</v>
      </c>
      <c r="N74" s="208" t="s">
        <v>388</v>
      </c>
      <c r="O74" s="209" t="s">
        <v>190</v>
      </c>
    </row>
    <row r="75" spans="1:15" ht="12.75" customHeight="1">
      <c r="A75" s="74">
        <v>4</v>
      </c>
      <c r="B75" s="124" t="s">
        <v>100</v>
      </c>
      <c r="C75" s="42" t="s">
        <v>21</v>
      </c>
      <c r="D75" s="15"/>
      <c r="E75" s="164" t="s">
        <v>129</v>
      </c>
      <c r="F75" s="172">
        <f>H75/1.19</f>
        <v>8403.361344537816</v>
      </c>
      <c r="G75" s="174">
        <f>F75/4.5</f>
        <v>1867.4136321195147</v>
      </c>
      <c r="H75" s="394">
        <v>10000</v>
      </c>
      <c r="I75" s="172">
        <f>G75*1.19</f>
        <v>2222.222222222222</v>
      </c>
      <c r="J75" s="187" t="s">
        <v>115</v>
      </c>
      <c r="K75" s="11" t="s">
        <v>140</v>
      </c>
      <c r="L75" s="313" t="s">
        <v>386</v>
      </c>
      <c r="M75" s="208" t="s">
        <v>387</v>
      </c>
      <c r="N75" s="208" t="s">
        <v>388</v>
      </c>
      <c r="O75" s="209" t="s">
        <v>190</v>
      </c>
    </row>
    <row r="76" spans="1:15" ht="12.75" customHeight="1">
      <c r="A76" s="75">
        <v>5</v>
      </c>
      <c r="B76" s="124" t="s">
        <v>39</v>
      </c>
      <c r="C76" s="42" t="s">
        <v>21</v>
      </c>
      <c r="D76" s="15"/>
      <c r="E76" s="164" t="s">
        <v>131</v>
      </c>
      <c r="F76" s="172">
        <f>H76/1.19</f>
        <v>1176.4705882352941</v>
      </c>
      <c r="G76" s="174">
        <f>F76/4.5</f>
        <v>261.437908496732</v>
      </c>
      <c r="H76" s="394">
        <v>1400</v>
      </c>
      <c r="I76" s="172">
        <f>G76*1.19</f>
        <v>311.1111111111111</v>
      </c>
      <c r="J76" s="229" t="s">
        <v>115</v>
      </c>
      <c r="K76" s="38" t="s">
        <v>140</v>
      </c>
      <c r="L76" s="313" t="s">
        <v>386</v>
      </c>
      <c r="M76" s="208" t="s">
        <v>387</v>
      </c>
      <c r="N76" s="208" t="s">
        <v>388</v>
      </c>
      <c r="O76" s="265" t="s">
        <v>190</v>
      </c>
    </row>
    <row r="77" spans="1:15" ht="12.75" customHeight="1">
      <c r="A77" s="75"/>
      <c r="B77" s="124"/>
      <c r="C77" s="42"/>
      <c r="D77" s="15"/>
      <c r="E77" s="164"/>
      <c r="F77" s="174"/>
      <c r="G77" s="174"/>
      <c r="H77" s="174"/>
      <c r="I77" s="174"/>
      <c r="J77" s="229"/>
      <c r="K77" s="38"/>
      <c r="L77" s="313"/>
      <c r="M77" s="208"/>
      <c r="N77" s="208"/>
      <c r="O77" s="265"/>
    </row>
    <row r="78" spans="1:15" ht="12.75" customHeight="1" thickBot="1">
      <c r="A78" s="80"/>
      <c r="B78" s="354" t="s">
        <v>294</v>
      </c>
      <c r="C78" s="300"/>
      <c r="D78" s="298"/>
      <c r="E78" s="370"/>
      <c r="F78" s="284">
        <f>H78/1.19</f>
        <v>26890.75630252101</v>
      </c>
      <c r="G78" s="298"/>
      <c r="H78" s="284">
        <v>32000</v>
      </c>
      <c r="I78" s="298"/>
      <c r="J78" s="299"/>
      <c r="K78" s="371"/>
      <c r="L78" s="360"/>
      <c r="M78" s="360"/>
      <c r="N78" s="360"/>
      <c r="O78" s="361"/>
    </row>
    <row r="79" spans="1:15" ht="12.75" customHeight="1" thickBot="1">
      <c r="A79" s="91" t="s">
        <v>59</v>
      </c>
      <c r="B79" s="128"/>
      <c r="C79" s="92"/>
      <c r="D79" s="92"/>
      <c r="E79" s="92"/>
      <c r="F79" s="374"/>
      <c r="G79" s="92"/>
      <c r="H79" s="92"/>
      <c r="I79" s="374"/>
      <c r="J79" s="194"/>
      <c r="K79" s="92"/>
      <c r="L79" s="92"/>
      <c r="M79" s="92"/>
      <c r="N79" s="92"/>
      <c r="O79" s="216"/>
    </row>
    <row r="80" spans="1:15" ht="12.75" customHeight="1">
      <c r="A80" s="74">
        <v>1</v>
      </c>
      <c r="B80" s="138" t="s">
        <v>334</v>
      </c>
      <c r="C80" s="303" t="s">
        <v>21</v>
      </c>
      <c r="D80" s="304"/>
      <c r="E80" s="305" t="s">
        <v>132</v>
      </c>
      <c r="F80" s="174">
        <f>H80/1.19</f>
        <v>840.3361344537816</v>
      </c>
      <c r="G80" s="174">
        <f>F80/4.5</f>
        <v>186.74136321195147</v>
      </c>
      <c r="H80" s="239">
        <v>1000</v>
      </c>
      <c r="I80" s="174">
        <f>G80*1.19</f>
        <v>222.22222222222223</v>
      </c>
      <c r="J80" s="293" t="s">
        <v>115</v>
      </c>
      <c r="K80" s="294" t="s">
        <v>140</v>
      </c>
      <c r="L80" s="313" t="s">
        <v>386</v>
      </c>
      <c r="M80" s="208" t="s">
        <v>387</v>
      </c>
      <c r="N80" s="208" t="s">
        <v>388</v>
      </c>
      <c r="O80" s="295" t="s">
        <v>190</v>
      </c>
    </row>
    <row r="81" spans="1:15" ht="12.75" customHeight="1">
      <c r="A81" s="74">
        <v>2</v>
      </c>
      <c r="B81" s="118" t="s">
        <v>88</v>
      </c>
      <c r="C81" s="44" t="s">
        <v>21</v>
      </c>
      <c r="D81" s="22"/>
      <c r="E81" s="154" t="s">
        <v>133</v>
      </c>
      <c r="F81" s="174">
        <f aca="true" t="shared" si="6" ref="F81:F144">H81/1.19</f>
        <v>122.6890756302521</v>
      </c>
      <c r="G81" s="174">
        <f aca="true" t="shared" si="7" ref="G81:G144">F81/4.5</f>
        <v>27.264239028944914</v>
      </c>
      <c r="H81" s="174">
        <v>146</v>
      </c>
      <c r="I81" s="174">
        <f aca="true" t="shared" si="8" ref="I81:I144">G81*1.19</f>
        <v>32.44444444444444</v>
      </c>
      <c r="J81" s="229" t="s">
        <v>115</v>
      </c>
      <c r="K81" s="38" t="s">
        <v>140</v>
      </c>
      <c r="L81" s="313" t="s">
        <v>386</v>
      </c>
      <c r="M81" s="208" t="s">
        <v>387</v>
      </c>
      <c r="N81" s="208" t="s">
        <v>388</v>
      </c>
      <c r="O81" s="265" t="s">
        <v>190</v>
      </c>
    </row>
    <row r="82" spans="1:15" ht="12.75" customHeight="1">
      <c r="A82" s="74">
        <v>3</v>
      </c>
      <c r="B82" s="118" t="s">
        <v>298</v>
      </c>
      <c r="C82" s="44" t="s">
        <v>21</v>
      </c>
      <c r="D82" s="22"/>
      <c r="E82" s="154" t="s">
        <v>299</v>
      </c>
      <c r="F82" s="174">
        <f t="shared" si="6"/>
        <v>815.1260504201681</v>
      </c>
      <c r="G82" s="174">
        <f t="shared" si="7"/>
        <v>181.1391223155929</v>
      </c>
      <c r="H82" s="174">
        <v>970</v>
      </c>
      <c r="I82" s="174">
        <f t="shared" si="8"/>
        <v>215.55555555555557</v>
      </c>
      <c r="J82" s="229" t="s">
        <v>115</v>
      </c>
      <c r="K82" s="38" t="s">
        <v>140</v>
      </c>
      <c r="L82" s="313" t="s">
        <v>386</v>
      </c>
      <c r="M82" s="208" t="s">
        <v>387</v>
      </c>
      <c r="N82" s="208" t="s">
        <v>388</v>
      </c>
      <c r="O82" s="265" t="s">
        <v>190</v>
      </c>
    </row>
    <row r="83" spans="1:15" ht="12.75" customHeight="1">
      <c r="A83" s="74">
        <v>4</v>
      </c>
      <c r="B83" s="118" t="s">
        <v>300</v>
      </c>
      <c r="C83" s="44" t="s">
        <v>21</v>
      </c>
      <c r="D83" s="22"/>
      <c r="E83" s="154" t="s">
        <v>301</v>
      </c>
      <c r="F83" s="174">
        <f t="shared" si="6"/>
        <v>1260.5042016806724</v>
      </c>
      <c r="G83" s="174">
        <f t="shared" si="7"/>
        <v>280.1120448179272</v>
      </c>
      <c r="H83" s="174">
        <v>1500</v>
      </c>
      <c r="I83" s="174">
        <f t="shared" si="8"/>
        <v>333.33333333333337</v>
      </c>
      <c r="J83" s="229" t="s">
        <v>115</v>
      </c>
      <c r="K83" s="38" t="s">
        <v>140</v>
      </c>
      <c r="L83" s="313" t="s">
        <v>386</v>
      </c>
      <c r="M83" s="208" t="s">
        <v>387</v>
      </c>
      <c r="N83" s="208" t="s">
        <v>388</v>
      </c>
      <c r="O83" s="265" t="s">
        <v>190</v>
      </c>
    </row>
    <row r="84" spans="1:15" ht="12.75" customHeight="1">
      <c r="A84" s="74">
        <v>5</v>
      </c>
      <c r="B84" s="118" t="s">
        <v>324</v>
      </c>
      <c r="C84" s="44" t="s">
        <v>21</v>
      </c>
      <c r="D84" s="22"/>
      <c r="E84" s="154" t="s">
        <v>325</v>
      </c>
      <c r="F84" s="174">
        <f t="shared" si="6"/>
        <v>125.21008403361346</v>
      </c>
      <c r="G84" s="174">
        <f t="shared" si="7"/>
        <v>27.824463118580766</v>
      </c>
      <c r="H84" s="174">
        <v>149</v>
      </c>
      <c r="I84" s="174">
        <f t="shared" si="8"/>
        <v>33.11111111111111</v>
      </c>
      <c r="J84" s="229" t="s">
        <v>115</v>
      </c>
      <c r="K84" s="38" t="s">
        <v>140</v>
      </c>
      <c r="L84" s="313" t="s">
        <v>386</v>
      </c>
      <c r="M84" s="208" t="s">
        <v>387</v>
      </c>
      <c r="N84" s="208" t="s">
        <v>388</v>
      </c>
      <c r="O84" s="265" t="s">
        <v>190</v>
      </c>
    </row>
    <row r="85" spans="1:15" ht="12.75" customHeight="1">
      <c r="A85" s="74">
        <v>6</v>
      </c>
      <c r="B85" s="118" t="s">
        <v>48</v>
      </c>
      <c r="C85" s="14" t="s">
        <v>21</v>
      </c>
      <c r="D85" s="13"/>
      <c r="E85" s="152" t="s">
        <v>135</v>
      </c>
      <c r="F85" s="174">
        <f t="shared" si="6"/>
        <v>0</v>
      </c>
      <c r="G85" s="174">
        <f t="shared" si="7"/>
        <v>0</v>
      </c>
      <c r="H85" s="174">
        <v>0</v>
      </c>
      <c r="I85" s="174">
        <f t="shared" si="8"/>
        <v>0</v>
      </c>
      <c r="J85" s="229" t="s">
        <v>115</v>
      </c>
      <c r="K85" s="38" t="s">
        <v>140</v>
      </c>
      <c r="L85" s="313" t="s">
        <v>386</v>
      </c>
      <c r="M85" s="208" t="s">
        <v>387</v>
      </c>
      <c r="N85" s="208" t="s">
        <v>388</v>
      </c>
      <c r="O85" s="265" t="s">
        <v>190</v>
      </c>
    </row>
    <row r="86" spans="1:15" ht="12.75" customHeight="1">
      <c r="A86" s="74">
        <v>7</v>
      </c>
      <c r="B86" s="118" t="s">
        <v>296</v>
      </c>
      <c r="C86" s="14" t="s">
        <v>21</v>
      </c>
      <c r="D86" s="13"/>
      <c r="E86" s="152" t="s">
        <v>134</v>
      </c>
      <c r="F86" s="174">
        <f t="shared" si="6"/>
        <v>57.142857142857146</v>
      </c>
      <c r="G86" s="174">
        <f t="shared" si="7"/>
        <v>12.6984126984127</v>
      </c>
      <c r="H86" s="174">
        <v>68</v>
      </c>
      <c r="I86" s="174">
        <f t="shared" si="8"/>
        <v>15.111111111111112</v>
      </c>
      <c r="J86" s="229" t="s">
        <v>115</v>
      </c>
      <c r="K86" s="38" t="s">
        <v>140</v>
      </c>
      <c r="L86" s="313" t="s">
        <v>386</v>
      </c>
      <c r="M86" s="208" t="s">
        <v>387</v>
      </c>
      <c r="N86" s="208" t="s">
        <v>388</v>
      </c>
      <c r="O86" s="265" t="s">
        <v>190</v>
      </c>
    </row>
    <row r="87" spans="1:15" ht="12.75" customHeight="1">
      <c r="A87" s="74">
        <v>8</v>
      </c>
      <c r="B87" s="117" t="s">
        <v>91</v>
      </c>
      <c r="C87" s="14" t="s">
        <v>21</v>
      </c>
      <c r="D87" s="13"/>
      <c r="E87" s="152" t="s">
        <v>123</v>
      </c>
      <c r="F87" s="174">
        <f t="shared" si="6"/>
        <v>4201.680672268908</v>
      </c>
      <c r="G87" s="174">
        <f t="shared" si="7"/>
        <v>933.7068160597573</v>
      </c>
      <c r="H87" s="174">
        <v>5000</v>
      </c>
      <c r="I87" s="174">
        <f t="shared" si="8"/>
        <v>1111.111111111111</v>
      </c>
      <c r="J87" s="229" t="s">
        <v>115</v>
      </c>
      <c r="K87" s="38" t="s">
        <v>140</v>
      </c>
      <c r="L87" s="313" t="s">
        <v>386</v>
      </c>
      <c r="M87" s="208" t="s">
        <v>387</v>
      </c>
      <c r="N87" s="208" t="s">
        <v>388</v>
      </c>
      <c r="O87" s="265" t="s">
        <v>190</v>
      </c>
    </row>
    <row r="88" spans="1:15" ht="12.75" customHeight="1">
      <c r="A88" s="74">
        <v>9</v>
      </c>
      <c r="B88" s="117" t="s">
        <v>317</v>
      </c>
      <c r="C88" s="14" t="s">
        <v>21</v>
      </c>
      <c r="D88" s="13"/>
      <c r="E88" s="152" t="s">
        <v>316</v>
      </c>
      <c r="F88" s="174">
        <f t="shared" si="6"/>
        <v>2100.840336134454</v>
      </c>
      <c r="G88" s="174">
        <f t="shared" si="7"/>
        <v>466.85340802987866</v>
      </c>
      <c r="H88" s="174">
        <v>2500</v>
      </c>
      <c r="I88" s="174">
        <f t="shared" si="8"/>
        <v>555.5555555555555</v>
      </c>
      <c r="J88" s="229" t="s">
        <v>115</v>
      </c>
      <c r="K88" s="38" t="s">
        <v>140</v>
      </c>
      <c r="L88" s="313" t="s">
        <v>386</v>
      </c>
      <c r="M88" s="208" t="s">
        <v>387</v>
      </c>
      <c r="N88" s="208" t="s">
        <v>388</v>
      </c>
      <c r="O88" s="265" t="s">
        <v>190</v>
      </c>
    </row>
    <row r="89" spans="1:15" ht="12.75" customHeight="1">
      <c r="A89" s="74">
        <v>10</v>
      </c>
      <c r="B89" s="117" t="s">
        <v>0</v>
      </c>
      <c r="C89" s="14" t="s">
        <v>21</v>
      </c>
      <c r="D89" s="13"/>
      <c r="E89" s="244" t="s">
        <v>5</v>
      </c>
      <c r="F89" s="174">
        <f t="shared" si="6"/>
        <v>54.705882352941174</v>
      </c>
      <c r="G89" s="174">
        <f t="shared" si="7"/>
        <v>12.156862745098039</v>
      </c>
      <c r="H89" s="174">
        <v>65.1</v>
      </c>
      <c r="I89" s="174">
        <f t="shared" si="8"/>
        <v>14.466666666666665</v>
      </c>
      <c r="J89" s="229" t="s">
        <v>115</v>
      </c>
      <c r="K89" s="38" t="s">
        <v>140</v>
      </c>
      <c r="L89" s="313" t="s">
        <v>386</v>
      </c>
      <c r="M89" s="208" t="s">
        <v>387</v>
      </c>
      <c r="N89" s="208" t="s">
        <v>388</v>
      </c>
      <c r="O89" s="265" t="s">
        <v>190</v>
      </c>
    </row>
    <row r="90" spans="1:15" ht="12.75" customHeight="1">
      <c r="A90" s="74">
        <v>11</v>
      </c>
      <c r="B90" s="118" t="s">
        <v>24</v>
      </c>
      <c r="C90" s="14" t="s">
        <v>21</v>
      </c>
      <c r="D90" s="13"/>
      <c r="E90" s="152" t="s">
        <v>258</v>
      </c>
      <c r="F90" s="174">
        <f t="shared" si="6"/>
        <v>0</v>
      </c>
      <c r="G90" s="174">
        <f t="shared" si="7"/>
        <v>0</v>
      </c>
      <c r="H90" s="174">
        <v>0</v>
      </c>
      <c r="I90" s="174">
        <f t="shared" si="8"/>
        <v>0</v>
      </c>
      <c r="J90" s="229" t="s">
        <v>115</v>
      </c>
      <c r="K90" s="38" t="s">
        <v>140</v>
      </c>
      <c r="L90" s="313" t="s">
        <v>386</v>
      </c>
      <c r="M90" s="208" t="s">
        <v>387</v>
      </c>
      <c r="N90" s="208" t="s">
        <v>388</v>
      </c>
      <c r="O90" s="265" t="s">
        <v>190</v>
      </c>
    </row>
    <row r="91" spans="1:15" ht="12.75" customHeight="1">
      <c r="A91" s="74">
        <v>12</v>
      </c>
      <c r="B91" s="118" t="s">
        <v>327</v>
      </c>
      <c r="C91" s="14" t="s">
        <v>21</v>
      </c>
      <c r="D91" s="13"/>
      <c r="E91" s="152" t="s">
        <v>328</v>
      </c>
      <c r="F91" s="174">
        <f t="shared" si="6"/>
        <v>23.529411764705884</v>
      </c>
      <c r="G91" s="174">
        <f t="shared" si="7"/>
        <v>5.228758169934641</v>
      </c>
      <c r="H91" s="174">
        <v>28</v>
      </c>
      <c r="I91" s="174">
        <f t="shared" si="8"/>
        <v>6.222222222222222</v>
      </c>
      <c r="J91" s="229" t="s">
        <v>115</v>
      </c>
      <c r="K91" s="38" t="s">
        <v>140</v>
      </c>
      <c r="L91" s="313" t="s">
        <v>386</v>
      </c>
      <c r="M91" s="208" t="s">
        <v>387</v>
      </c>
      <c r="N91" s="208" t="s">
        <v>388</v>
      </c>
      <c r="O91" s="265" t="s">
        <v>190</v>
      </c>
    </row>
    <row r="92" spans="1:15" ht="12.75" customHeight="1">
      <c r="A92" s="74">
        <v>13</v>
      </c>
      <c r="B92" s="118" t="s">
        <v>318</v>
      </c>
      <c r="C92" s="14" t="s">
        <v>319</v>
      </c>
      <c r="D92" s="13"/>
      <c r="E92" s="152" t="s">
        <v>320</v>
      </c>
      <c r="F92" s="174">
        <f t="shared" si="6"/>
        <v>697.4789915966387</v>
      </c>
      <c r="G92" s="174">
        <f t="shared" si="7"/>
        <v>154.99533146591972</v>
      </c>
      <c r="H92" s="174">
        <v>830</v>
      </c>
      <c r="I92" s="174">
        <f t="shared" si="8"/>
        <v>184.44444444444446</v>
      </c>
      <c r="J92" s="229" t="s">
        <v>115</v>
      </c>
      <c r="K92" s="38" t="s">
        <v>140</v>
      </c>
      <c r="L92" s="313" t="s">
        <v>386</v>
      </c>
      <c r="M92" s="208" t="s">
        <v>387</v>
      </c>
      <c r="N92" s="208" t="s">
        <v>388</v>
      </c>
      <c r="O92" s="265" t="s">
        <v>190</v>
      </c>
    </row>
    <row r="93" spans="1:15" ht="12.75" customHeight="1">
      <c r="A93" s="74">
        <v>14</v>
      </c>
      <c r="B93" s="118" t="s">
        <v>350</v>
      </c>
      <c r="C93" s="14" t="s">
        <v>319</v>
      </c>
      <c r="D93" s="13"/>
      <c r="E93" s="152" t="s">
        <v>351</v>
      </c>
      <c r="F93" s="174">
        <f t="shared" si="6"/>
        <v>252.10084033613447</v>
      </c>
      <c r="G93" s="174">
        <f t="shared" si="7"/>
        <v>56.022408963585434</v>
      </c>
      <c r="H93" s="174">
        <v>300</v>
      </c>
      <c r="I93" s="174">
        <f t="shared" si="8"/>
        <v>66.66666666666666</v>
      </c>
      <c r="J93" s="229" t="s">
        <v>115</v>
      </c>
      <c r="K93" s="38" t="s">
        <v>140</v>
      </c>
      <c r="L93" s="313" t="s">
        <v>386</v>
      </c>
      <c r="M93" s="208" t="s">
        <v>387</v>
      </c>
      <c r="N93" s="208" t="s">
        <v>388</v>
      </c>
      <c r="O93" s="265" t="s">
        <v>190</v>
      </c>
    </row>
    <row r="94" spans="1:15" ht="12.75" customHeight="1">
      <c r="A94" s="74">
        <v>15</v>
      </c>
      <c r="B94" s="118" t="s">
        <v>332</v>
      </c>
      <c r="C94" s="14" t="s">
        <v>21</v>
      </c>
      <c r="D94" s="13"/>
      <c r="E94" s="152" t="s">
        <v>333</v>
      </c>
      <c r="F94" s="174">
        <f t="shared" si="6"/>
        <v>56.30252100840337</v>
      </c>
      <c r="G94" s="174">
        <f t="shared" si="7"/>
        <v>12.511671335200749</v>
      </c>
      <c r="H94" s="174">
        <v>67</v>
      </c>
      <c r="I94" s="174">
        <f t="shared" si="8"/>
        <v>14.888888888888891</v>
      </c>
      <c r="J94" s="229" t="s">
        <v>115</v>
      </c>
      <c r="K94" s="38" t="s">
        <v>140</v>
      </c>
      <c r="L94" s="313" t="s">
        <v>386</v>
      </c>
      <c r="M94" s="208" t="s">
        <v>387</v>
      </c>
      <c r="N94" s="208" t="s">
        <v>388</v>
      </c>
      <c r="O94" s="265" t="s">
        <v>190</v>
      </c>
    </row>
    <row r="95" spans="1:15" ht="12.75" customHeight="1">
      <c r="A95" s="74">
        <v>16</v>
      </c>
      <c r="B95" s="118" t="s">
        <v>310</v>
      </c>
      <c r="C95" s="14" t="s">
        <v>21</v>
      </c>
      <c r="D95" s="13"/>
      <c r="E95" s="152" t="s">
        <v>311</v>
      </c>
      <c r="F95" s="174">
        <f t="shared" si="6"/>
        <v>113.1764705882353</v>
      </c>
      <c r="G95" s="174">
        <f t="shared" si="7"/>
        <v>25.150326797385624</v>
      </c>
      <c r="H95" s="174">
        <v>134.68</v>
      </c>
      <c r="I95" s="174">
        <f t="shared" si="8"/>
        <v>29.928888888888892</v>
      </c>
      <c r="J95" s="229" t="s">
        <v>115</v>
      </c>
      <c r="K95" s="38" t="s">
        <v>140</v>
      </c>
      <c r="L95" s="313" t="s">
        <v>386</v>
      </c>
      <c r="M95" s="208" t="s">
        <v>387</v>
      </c>
      <c r="N95" s="208" t="s">
        <v>388</v>
      </c>
      <c r="O95" s="265" t="s">
        <v>190</v>
      </c>
    </row>
    <row r="96" spans="1:15" ht="12.75" customHeight="1">
      <c r="A96" s="74">
        <v>17</v>
      </c>
      <c r="B96" s="118" t="s">
        <v>304</v>
      </c>
      <c r="C96" s="14"/>
      <c r="D96" s="13"/>
      <c r="E96" s="152" t="s">
        <v>309</v>
      </c>
      <c r="F96" s="174">
        <f t="shared" si="6"/>
        <v>6.722689075630252</v>
      </c>
      <c r="G96" s="174">
        <f t="shared" si="7"/>
        <v>1.4939309056956116</v>
      </c>
      <c r="H96" s="174">
        <v>8</v>
      </c>
      <c r="I96" s="174">
        <f t="shared" si="8"/>
        <v>1.7777777777777777</v>
      </c>
      <c r="J96" s="229" t="s">
        <v>115</v>
      </c>
      <c r="K96" s="38" t="s">
        <v>140</v>
      </c>
      <c r="L96" s="313" t="s">
        <v>386</v>
      </c>
      <c r="M96" s="208" t="s">
        <v>387</v>
      </c>
      <c r="N96" s="208" t="s">
        <v>388</v>
      </c>
      <c r="O96" s="265" t="s">
        <v>190</v>
      </c>
    </row>
    <row r="97" spans="1:15" ht="12.75" customHeight="1">
      <c r="A97" s="74">
        <v>18</v>
      </c>
      <c r="B97" s="118" t="s">
        <v>37</v>
      </c>
      <c r="C97" s="14" t="s">
        <v>13</v>
      </c>
      <c r="D97" s="13"/>
      <c r="E97" s="244" t="s">
        <v>3</v>
      </c>
      <c r="F97" s="174">
        <f t="shared" si="6"/>
        <v>10.92436974789916</v>
      </c>
      <c r="G97" s="174">
        <f t="shared" si="7"/>
        <v>2.427637721755369</v>
      </c>
      <c r="H97" s="174">
        <v>13</v>
      </c>
      <c r="I97" s="174">
        <f t="shared" si="8"/>
        <v>2.8888888888888893</v>
      </c>
      <c r="J97" s="229" t="s">
        <v>115</v>
      </c>
      <c r="K97" s="38" t="s">
        <v>140</v>
      </c>
      <c r="L97" s="313" t="s">
        <v>386</v>
      </c>
      <c r="M97" s="208" t="s">
        <v>387</v>
      </c>
      <c r="N97" s="208" t="s">
        <v>388</v>
      </c>
      <c r="O97" s="265" t="s">
        <v>190</v>
      </c>
    </row>
    <row r="98" spans="1:15" ht="12.75" customHeight="1">
      <c r="A98" s="74">
        <v>19</v>
      </c>
      <c r="B98" s="117" t="s">
        <v>82</v>
      </c>
      <c r="C98" s="36" t="s">
        <v>13</v>
      </c>
      <c r="D98" s="245"/>
      <c r="E98" s="246" t="s">
        <v>2</v>
      </c>
      <c r="F98" s="174">
        <f t="shared" si="6"/>
        <v>0</v>
      </c>
      <c r="G98" s="174">
        <f t="shared" si="7"/>
        <v>0</v>
      </c>
      <c r="H98" s="174">
        <v>0</v>
      </c>
      <c r="I98" s="174">
        <f t="shared" si="8"/>
        <v>0</v>
      </c>
      <c r="J98" s="229" t="s">
        <v>115</v>
      </c>
      <c r="K98" s="38" t="s">
        <v>140</v>
      </c>
      <c r="L98" s="313" t="s">
        <v>386</v>
      </c>
      <c r="M98" s="208" t="s">
        <v>387</v>
      </c>
      <c r="N98" s="208" t="s">
        <v>388</v>
      </c>
      <c r="O98" s="265" t="s">
        <v>190</v>
      </c>
    </row>
    <row r="99" spans="1:15" ht="12.75" customHeight="1">
      <c r="A99" s="74">
        <v>20</v>
      </c>
      <c r="B99" s="117" t="s">
        <v>307</v>
      </c>
      <c r="C99" s="36" t="s">
        <v>21</v>
      </c>
      <c r="D99" s="245"/>
      <c r="E99" s="246" t="s">
        <v>308</v>
      </c>
      <c r="F99" s="174">
        <f t="shared" si="6"/>
        <v>54.6218487394958</v>
      </c>
      <c r="G99" s="174">
        <f t="shared" si="7"/>
        <v>12.138188608776845</v>
      </c>
      <c r="H99" s="174">
        <v>65</v>
      </c>
      <c r="I99" s="174">
        <f t="shared" si="8"/>
        <v>14.444444444444445</v>
      </c>
      <c r="J99" s="229" t="s">
        <v>115</v>
      </c>
      <c r="K99" s="38" t="s">
        <v>140</v>
      </c>
      <c r="L99" s="313" t="s">
        <v>386</v>
      </c>
      <c r="M99" s="208" t="s">
        <v>387</v>
      </c>
      <c r="N99" s="208" t="s">
        <v>388</v>
      </c>
      <c r="O99" s="265" t="s">
        <v>190</v>
      </c>
    </row>
    <row r="100" spans="1:15" ht="12.75" customHeight="1">
      <c r="A100" s="74">
        <v>21</v>
      </c>
      <c r="B100" s="117" t="s">
        <v>312</v>
      </c>
      <c r="C100" s="36" t="s">
        <v>21</v>
      </c>
      <c r="D100" s="245"/>
      <c r="E100" s="246" t="s">
        <v>313</v>
      </c>
      <c r="F100" s="174">
        <f t="shared" si="6"/>
        <v>18.487394957983195</v>
      </c>
      <c r="G100" s="174">
        <f t="shared" si="7"/>
        <v>4.108309990662932</v>
      </c>
      <c r="H100" s="174">
        <v>22</v>
      </c>
      <c r="I100" s="174">
        <f t="shared" si="8"/>
        <v>4.888888888888889</v>
      </c>
      <c r="J100" s="229" t="s">
        <v>115</v>
      </c>
      <c r="K100" s="38" t="s">
        <v>140</v>
      </c>
      <c r="L100" s="313" t="s">
        <v>386</v>
      </c>
      <c r="M100" s="208" t="s">
        <v>387</v>
      </c>
      <c r="N100" s="208" t="s">
        <v>388</v>
      </c>
      <c r="O100" s="265" t="s">
        <v>190</v>
      </c>
    </row>
    <row r="101" spans="1:15" ht="12.75" customHeight="1">
      <c r="A101" s="74">
        <v>22</v>
      </c>
      <c r="B101" s="117" t="s">
        <v>314</v>
      </c>
      <c r="C101" s="36" t="s">
        <v>21</v>
      </c>
      <c r="D101" s="245"/>
      <c r="E101" s="246" t="s">
        <v>315</v>
      </c>
      <c r="F101" s="174">
        <f t="shared" si="6"/>
        <v>36.983193277310924</v>
      </c>
      <c r="G101" s="174">
        <f t="shared" si="7"/>
        <v>8.218487394957982</v>
      </c>
      <c r="H101" s="174">
        <v>44.01</v>
      </c>
      <c r="I101" s="174">
        <f t="shared" si="8"/>
        <v>9.78</v>
      </c>
      <c r="J101" s="229" t="s">
        <v>115</v>
      </c>
      <c r="K101" s="38" t="s">
        <v>140</v>
      </c>
      <c r="L101" s="313" t="s">
        <v>386</v>
      </c>
      <c r="M101" s="208" t="s">
        <v>387</v>
      </c>
      <c r="N101" s="208" t="s">
        <v>388</v>
      </c>
      <c r="O101" s="265" t="s">
        <v>190</v>
      </c>
    </row>
    <row r="102" spans="1:15" ht="12.75" customHeight="1">
      <c r="A102" s="74">
        <v>23</v>
      </c>
      <c r="B102" s="117" t="s">
        <v>20</v>
      </c>
      <c r="C102" s="44" t="s">
        <v>22</v>
      </c>
      <c r="D102" s="22"/>
      <c r="E102" s="154" t="s">
        <v>1</v>
      </c>
      <c r="F102" s="174">
        <f t="shared" si="6"/>
        <v>0</v>
      </c>
      <c r="G102" s="174">
        <f t="shared" si="7"/>
        <v>0</v>
      </c>
      <c r="H102" s="174">
        <v>0</v>
      </c>
      <c r="I102" s="174">
        <f t="shared" si="8"/>
        <v>0</v>
      </c>
      <c r="J102" s="229" t="s">
        <v>115</v>
      </c>
      <c r="K102" s="38" t="s">
        <v>140</v>
      </c>
      <c r="L102" s="313" t="s">
        <v>386</v>
      </c>
      <c r="M102" s="208" t="s">
        <v>387</v>
      </c>
      <c r="N102" s="208" t="s">
        <v>388</v>
      </c>
      <c r="O102" s="265" t="s">
        <v>190</v>
      </c>
    </row>
    <row r="103" spans="1:15" ht="12.75" customHeight="1">
      <c r="A103" s="74">
        <v>24</v>
      </c>
      <c r="B103" s="117" t="s">
        <v>302</v>
      </c>
      <c r="C103" s="44" t="s">
        <v>21</v>
      </c>
      <c r="D103" s="22"/>
      <c r="E103" s="154" t="s">
        <v>303</v>
      </c>
      <c r="F103" s="174">
        <f t="shared" si="6"/>
        <v>17.647058823529413</v>
      </c>
      <c r="G103" s="174">
        <f t="shared" si="7"/>
        <v>3.9215686274509807</v>
      </c>
      <c r="H103" s="174">
        <v>21</v>
      </c>
      <c r="I103" s="174">
        <f t="shared" si="8"/>
        <v>4.666666666666667</v>
      </c>
      <c r="J103" s="229" t="s">
        <v>115</v>
      </c>
      <c r="K103" s="38" t="s">
        <v>140</v>
      </c>
      <c r="L103" s="313" t="s">
        <v>386</v>
      </c>
      <c r="M103" s="208" t="s">
        <v>387</v>
      </c>
      <c r="N103" s="208" t="s">
        <v>388</v>
      </c>
      <c r="O103" s="265" t="s">
        <v>190</v>
      </c>
    </row>
    <row r="104" spans="1:15" ht="12.75" customHeight="1">
      <c r="A104" s="74">
        <v>25</v>
      </c>
      <c r="B104" s="118" t="s">
        <v>42</v>
      </c>
      <c r="C104" s="14" t="s">
        <v>21</v>
      </c>
      <c r="D104" s="13"/>
      <c r="E104" s="244" t="s">
        <v>4</v>
      </c>
      <c r="F104" s="174">
        <f t="shared" si="6"/>
        <v>88.23529411764706</v>
      </c>
      <c r="G104" s="174">
        <f t="shared" si="7"/>
        <v>19.607843137254903</v>
      </c>
      <c r="H104" s="174">
        <v>105</v>
      </c>
      <c r="I104" s="174">
        <f t="shared" si="8"/>
        <v>23.333333333333336</v>
      </c>
      <c r="J104" s="229" t="s">
        <v>115</v>
      </c>
      <c r="K104" s="38" t="s">
        <v>140</v>
      </c>
      <c r="L104" s="313" t="s">
        <v>386</v>
      </c>
      <c r="M104" s="208" t="s">
        <v>387</v>
      </c>
      <c r="N104" s="208" t="s">
        <v>388</v>
      </c>
      <c r="O104" s="265" t="s">
        <v>190</v>
      </c>
    </row>
    <row r="105" spans="1:15" ht="12.75" customHeight="1">
      <c r="A105" s="74">
        <v>26</v>
      </c>
      <c r="B105" s="118" t="s">
        <v>52</v>
      </c>
      <c r="C105" s="14" t="s">
        <v>78</v>
      </c>
      <c r="D105" s="13"/>
      <c r="E105" s="244" t="s">
        <v>4</v>
      </c>
      <c r="F105" s="174">
        <f t="shared" si="6"/>
        <v>0</v>
      </c>
      <c r="G105" s="174">
        <f t="shared" si="7"/>
        <v>0</v>
      </c>
      <c r="H105" s="174">
        <v>0</v>
      </c>
      <c r="I105" s="174">
        <f t="shared" si="8"/>
        <v>0</v>
      </c>
      <c r="J105" s="229" t="s">
        <v>115</v>
      </c>
      <c r="K105" s="38" t="s">
        <v>140</v>
      </c>
      <c r="L105" s="313" t="s">
        <v>386</v>
      </c>
      <c r="M105" s="208" t="s">
        <v>387</v>
      </c>
      <c r="N105" s="208" t="s">
        <v>388</v>
      </c>
      <c r="O105" s="265" t="s">
        <v>190</v>
      </c>
    </row>
    <row r="106" spans="1:15" ht="12.75" customHeight="1">
      <c r="A106" s="74">
        <v>27</v>
      </c>
      <c r="B106" s="118" t="s">
        <v>321</v>
      </c>
      <c r="C106" s="14" t="s">
        <v>21</v>
      </c>
      <c r="D106" s="13"/>
      <c r="E106" s="244" t="s">
        <v>322</v>
      </c>
      <c r="F106" s="174">
        <f t="shared" si="6"/>
        <v>15.042016806722689</v>
      </c>
      <c r="G106" s="174">
        <f t="shared" si="7"/>
        <v>3.342670401493931</v>
      </c>
      <c r="H106" s="174">
        <v>17.9</v>
      </c>
      <c r="I106" s="174">
        <f t="shared" si="8"/>
        <v>3.977777777777778</v>
      </c>
      <c r="J106" s="229" t="s">
        <v>115</v>
      </c>
      <c r="K106" s="38" t="s">
        <v>140</v>
      </c>
      <c r="L106" s="313" t="s">
        <v>386</v>
      </c>
      <c r="M106" s="208" t="s">
        <v>387</v>
      </c>
      <c r="N106" s="208" t="s">
        <v>388</v>
      </c>
      <c r="O106" s="265" t="s">
        <v>190</v>
      </c>
    </row>
    <row r="107" spans="1:15" ht="12.75" customHeight="1">
      <c r="A107" s="74">
        <v>28</v>
      </c>
      <c r="B107" s="118" t="s">
        <v>381</v>
      </c>
      <c r="C107" s="36" t="s">
        <v>21</v>
      </c>
      <c r="D107" s="24"/>
      <c r="E107" s="244" t="s">
        <v>382</v>
      </c>
      <c r="F107" s="174">
        <f t="shared" si="6"/>
        <v>0</v>
      </c>
      <c r="G107" s="174">
        <f t="shared" si="7"/>
        <v>0</v>
      </c>
      <c r="H107" s="174">
        <v>0</v>
      </c>
      <c r="I107" s="174">
        <f t="shared" si="8"/>
        <v>0</v>
      </c>
      <c r="J107" s="229" t="s">
        <v>115</v>
      </c>
      <c r="K107" s="38" t="s">
        <v>140</v>
      </c>
      <c r="L107" s="313" t="s">
        <v>386</v>
      </c>
      <c r="M107" s="208" t="s">
        <v>387</v>
      </c>
      <c r="N107" s="208" t="s">
        <v>388</v>
      </c>
      <c r="O107" s="265" t="s">
        <v>190</v>
      </c>
    </row>
    <row r="108" spans="1:15" ht="12.75" customHeight="1">
      <c r="A108" s="74">
        <v>29</v>
      </c>
      <c r="B108" s="118" t="s">
        <v>256</v>
      </c>
      <c r="C108" s="36" t="s">
        <v>21</v>
      </c>
      <c r="D108" s="24"/>
      <c r="E108" s="153" t="s">
        <v>257</v>
      </c>
      <c r="F108" s="174">
        <f t="shared" si="6"/>
        <v>20.168067226890756</v>
      </c>
      <c r="G108" s="174">
        <f t="shared" si="7"/>
        <v>4.481792717086835</v>
      </c>
      <c r="H108" s="174">
        <v>24</v>
      </c>
      <c r="I108" s="174">
        <f t="shared" si="8"/>
        <v>5.333333333333333</v>
      </c>
      <c r="J108" s="229" t="s">
        <v>115</v>
      </c>
      <c r="K108" s="38" t="s">
        <v>140</v>
      </c>
      <c r="L108" s="313" t="s">
        <v>386</v>
      </c>
      <c r="M108" s="208" t="s">
        <v>387</v>
      </c>
      <c r="N108" s="208" t="s">
        <v>388</v>
      </c>
      <c r="O108" s="265" t="s">
        <v>190</v>
      </c>
    </row>
    <row r="109" spans="1:15" ht="12.75" customHeight="1">
      <c r="A109" s="74">
        <v>30</v>
      </c>
      <c r="B109" s="118" t="s">
        <v>371</v>
      </c>
      <c r="C109" s="14" t="s">
        <v>21</v>
      </c>
      <c r="D109" s="13"/>
      <c r="E109" s="240" t="s">
        <v>372</v>
      </c>
      <c r="F109" s="174">
        <f t="shared" si="6"/>
        <v>84.03361344537815</v>
      </c>
      <c r="G109" s="174">
        <f t="shared" si="7"/>
        <v>18.674136321195146</v>
      </c>
      <c r="H109" s="174">
        <v>100</v>
      </c>
      <c r="I109" s="174">
        <f t="shared" si="8"/>
        <v>22.22222222222222</v>
      </c>
      <c r="J109" s="229" t="s">
        <v>115</v>
      </c>
      <c r="K109" s="38" t="s">
        <v>140</v>
      </c>
      <c r="L109" s="313" t="s">
        <v>386</v>
      </c>
      <c r="M109" s="208" t="s">
        <v>387</v>
      </c>
      <c r="N109" s="208" t="s">
        <v>388</v>
      </c>
      <c r="O109" s="265" t="s">
        <v>190</v>
      </c>
    </row>
    <row r="110" spans="1:15" ht="12.75" customHeight="1">
      <c r="A110" s="74">
        <v>31</v>
      </c>
      <c r="B110" s="118" t="s">
        <v>323</v>
      </c>
      <c r="C110" s="14" t="s">
        <v>21</v>
      </c>
      <c r="D110" s="13"/>
      <c r="E110" s="240" t="s">
        <v>326</v>
      </c>
      <c r="F110" s="174">
        <f t="shared" si="6"/>
        <v>102.10084033613445</v>
      </c>
      <c r="G110" s="174">
        <f t="shared" si="7"/>
        <v>22.689075630252102</v>
      </c>
      <c r="H110" s="174">
        <v>121.5</v>
      </c>
      <c r="I110" s="174">
        <f t="shared" si="8"/>
        <v>27</v>
      </c>
      <c r="J110" s="229" t="s">
        <v>115</v>
      </c>
      <c r="K110" s="38" t="s">
        <v>140</v>
      </c>
      <c r="L110" s="313" t="s">
        <v>386</v>
      </c>
      <c r="M110" s="208" t="s">
        <v>387</v>
      </c>
      <c r="N110" s="208" t="s">
        <v>388</v>
      </c>
      <c r="O110" s="265" t="s">
        <v>190</v>
      </c>
    </row>
    <row r="111" spans="1:15" ht="12.75" customHeight="1">
      <c r="A111" s="74">
        <v>32</v>
      </c>
      <c r="B111" s="118" t="s">
        <v>377</v>
      </c>
      <c r="C111" s="14" t="s">
        <v>21</v>
      </c>
      <c r="D111" s="13"/>
      <c r="E111" s="240" t="s">
        <v>378</v>
      </c>
      <c r="F111" s="174">
        <f t="shared" si="6"/>
        <v>1967.1260504201682</v>
      </c>
      <c r="G111" s="174">
        <f t="shared" si="7"/>
        <v>437.13912231559294</v>
      </c>
      <c r="H111" s="174">
        <v>2340.88</v>
      </c>
      <c r="I111" s="174">
        <f t="shared" si="8"/>
        <v>520.1955555555555</v>
      </c>
      <c r="J111" s="229" t="s">
        <v>115</v>
      </c>
      <c r="K111" s="38" t="s">
        <v>140</v>
      </c>
      <c r="L111" s="313" t="s">
        <v>386</v>
      </c>
      <c r="M111" s="208" t="s">
        <v>387</v>
      </c>
      <c r="N111" s="208" t="s">
        <v>388</v>
      </c>
      <c r="O111" s="265" t="s">
        <v>190</v>
      </c>
    </row>
    <row r="112" spans="1:15" ht="12.75" customHeight="1">
      <c r="A112" s="74">
        <v>33</v>
      </c>
      <c r="B112" s="112" t="s">
        <v>75</v>
      </c>
      <c r="C112" s="36" t="s">
        <v>21</v>
      </c>
      <c r="D112" s="24"/>
      <c r="E112" s="158" t="s">
        <v>144</v>
      </c>
      <c r="F112" s="174">
        <f t="shared" si="6"/>
        <v>1310.9243697478992</v>
      </c>
      <c r="G112" s="174">
        <f t="shared" si="7"/>
        <v>291.31652661064425</v>
      </c>
      <c r="H112" s="174">
        <v>1560</v>
      </c>
      <c r="I112" s="174">
        <f t="shared" si="8"/>
        <v>346.66666666666663</v>
      </c>
      <c r="J112" s="229" t="s">
        <v>115</v>
      </c>
      <c r="K112" s="38" t="s">
        <v>140</v>
      </c>
      <c r="L112" s="313" t="s">
        <v>386</v>
      </c>
      <c r="M112" s="208" t="s">
        <v>387</v>
      </c>
      <c r="N112" s="208" t="s">
        <v>388</v>
      </c>
      <c r="O112" s="265" t="s">
        <v>190</v>
      </c>
    </row>
    <row r="113" spans="1:15" ht="12.75" customHeight="1">
      <c r="A113" s="74">
        <v>34</v>
      </c>
      <c r="B113" s="306" t="s">
        <v>73</v>
      </c>
      <c r="C113" s="36" t="s">
        <v>21</v>
      </c>
      <c r="D113" s="24"/>
      <c r="E113" s="158" t="s">
        <v>145</v>
      </c>
      <c r="F113" s="174">
        <f t="shared" si="6"/>
        <v>3388.2352941176473</v>
      </c>
      <c r="G113" s="174">
        <f t="shared" si="7"/>
        <v>752.9411764705883</v>
      </c>
      <c r="H113" s="174">
        <v>4032</v>
      </c>
      <c r="I113" s="174">
        <f t="shared" si="8"/>
        <v>896</v>
      </c>
      <c r="J113" s="229" t="s">
        <v>115</v>
      </c>
      <c r="K113" s="38" t="s">
        <v>140</v>
      </c>
      <c r="L113" s="313" t="s">
        <v>386</v>
      </c>
      <c r="M113" s="208" t="s">
        <v>387</v>
      </c>
      <c r="N113" s="208" t="s">
        <v>388</v>
      </c>
      <c r="O113" s="265" t="s">
        <v>190</v>
      </c>
    </row>
    <row r="114" spans="1:15" ht="12.75" customHeight="1">
      <c r="A114" s="74">
        <v>35</v>
      </c>
      <c r="B114" s="112" t="s">
        <v>74</v>
      </c>
      <c r="C114" s="36" t="s">
        <v>21</v>
      </c>
      <c r="D114" s="13"/>
      <c r="E114" s="158" t="s">
        <v>146</v>
      </c>
      <c r="F114" s="174">
        <f t="shared" si="6"/>
        <v>8973.697478991598</v>
      </c>
      <c r="G114" s="174">
        <f t="shared" si="7"/>
        <v>1994.1549953314664</v>
      </c>
      <c r="H114" s="174">
        <v>10678.7</v>
      </c>
      <c r="I114" s="174">
        <f t="shared" si="8"/>
        <v>2373.0444444444447</v>
      </c>
      <c r="J114" s="229" t="s">
        <v>115</v>
      </c>
      <c r="K114" s="38" t="s">
        <v>140</v>
      </c>
      <c r="L114" s="313" t="s">
        <v>386</v>
      </c>
      <c r="M114" s="208" t="s">
        <v>387</v>
      </c>
      <c r="N114" s="208" t="s">
        <v>388</v>
      </c>
      <c r="O114" s="265" t="s">
        <v>190</v>
      </c>
    </row>
    <row r="115" spans="1:15" ht="12.75" customHeight="1">
      <c r="A115" s="74">
        <v>36</v>
      </c>
      <c r="B115" s="112" t="s">
        <v>331</v>
      </c>
      <c r="C115" s="23" t="s">
        <v>21</v>
      </c>
      <c r="D115" s="24"/>
      <c r="E115" s="162" t="s">
        <v>330</v>
      </c>
      <c r="F115" s="174">
        <f t="shared" si="6"/>
        <v>157.25210084033614</v>
      </c>
      <c r="G115" s="174">
        <f t="shared" si="7"/>
        <v>34.94491129785248</v>
      </c>
      <c r="H115" s="174">
        <v>187.13</v>
      </c>
      <c r="I115" s="174">
        <f t="shared" si="8"/>
        <v>41.58444444444445</v>
      </c>
      <c r="J115" s="229" t="s">
        <v>115</v>
      </c>
      <c r="K115" s="38" t="s">
        <v>140</v>
      </c>
      <c r="L115" s="313" t="s">
        <v>386</v>
      </c>
      <c r="M115" s="208" t="s">
        <v>387</v>
      </c>
      <c r="N115" s="208" t="s">
        <v>388</v>
      </c>
      <c r="O115" s="265" t="s">
        <v>190</v>
      </c>
    </row>
    <row r="116" spans="1:15" ht="12.75" customHeight="1">
      <c r="A116" s="74">
        <v>37</v>
      </c>
      <c r="B116" s="112" t="s">
        <v>192</v>
      </c>
      <c r="C116" s="23" t="s">
        <v>21</v>
      </c>
      <c r="D116" s="19"/>
      <c r="E116" s="162" t="s">
        <v>147</v>
      </c>
      <c r="F116" s="174">
        <f t="shared" si="6"/>
        <v>16806.722689075632</v>
      </c>
      <c r="G116" s="174">
        <f t="shared" si="7"/>
        <v>3734.8272642390293</v>
      </c>
      <c r="H116" s="174">
        <v>20000</v>
      </c>
      <c r="I116" s="174">
        <f t="shared" si="8"/>
        <v>4444.444444444444</v>
      </c>
      <c r="J116" s="229" t="s">
        <v>115</v>
      </c>
      <c r="K116" s="38" t="s">
        <v>140</v>
      </c>
      <c r="L116" s="313" t="s">
        <v>386</v>
      </c>
      <c r="M116" s="208" t="s">
        <v>387</v>
      </c>
      <c r="N116" s="208" t="s">
        <v>388</v>
      </c>
      <c r="O116" s="265" t="s">
        <v>190</v>
      </c>
    </row>
    <row r="117" spans="1:15" ht="12.75" customHeight="1">
      <c r="A117" s="74">
        <v>38</v>
      </c>
      <c r="B117" s="112" t="s">
        <v>40</v>
      </c>
      <c r="C117" s="36" t="s">
        <v>21</v>
      </c>
      <c r="D117" s="24"/>
      <c r="E117" s="244" t="s">
        <v>209</v>
      </c>
      <c r="F117" s="174">
        <f t="shared" si="6"/>
        <v>0</v>
      </c>
      <c r="G117" s="174">
        <f t="shared" si="7"/>
        <v>0</v>
      </c>
      <c r="H117" s="174">
        <v>0</v>
      </c>
      <c r="I117" s="174">
        <f t="shared" si="8"/>
        <v>0</v>
      </c>
      <c r="J117" s="229" t="s">
        <v>115</v>
      </c>
      <c r="K117" s="38" t="s">
        <v>140</v>
      </c>
      <c r="L117" s="313" t="s">
        <v>386</v>
      </c>
      <c r="M117" s="208" t="s">
        <v>387</v>
      </c>
      <c r="N117" s="208" t="s">
        <v>388</v>
      </c>
      <c r="O117" s="265" t="s">
        <v>190</v>
      </c>
    </row>
    <row r="118" spans="1:15" ht="12.75" customHeight="1">
      <c r="A118" s="74">
        <v>39</v>
      </c>
      <c r="B118" s="112" t="s">
        <v>36</v>
      </c>
      <c r="C118" s="23" t="s">
        <v>21</v>
      </c>
      <c r="D118" s="19"/>
      <c r="E118" s="162" t="s">
        <v>148</v>
      </c>
      <c r="F118" s="174">
        <f t="shared" si="6"/>
        <v>0</v>
      </c>
      <c r="G118" s="174">
        <f t="shared" si="7"/>
        <v>0</v>
      </c>
      <c r="H118" s="174">
        <v>0</v>
      </c>
      <c r="I118" s="174">
        <f t="shared" si="8"/>
        <v>0</v>
      </c>
      <c r="J118" s="229" t="s">
        <v>115</v>
      </c>
      <c r="K118" s="38" t="s">
        <v>140</v>
      </c>
      <c r="L118" s="313" t="s">
        <v>386</v>
      </c>
      <c r="M118" s="208" t="s">
        <v>387</v>
      </c>
      <c r="N118" s="208" t="s">
        <v>388</v>
      </c>
      <c r="O118" s="265" t="s">
        <v>190</v>
      </c>
    </row>
    <row r="119" spans="1:15" ht="12.75" customHeight="1">
      <c r="A119" s="74">
        <v>40</v>
      </c>
      <c r="B119" s="112" t="s">
        <v>38</v>
      </c>
      <c r="C119" s="36" t="s">
        <v>21</v>
      </c>
      <c r="D119" s="19"/>
      <c r="E119" s="158" t="s">
        <v>149</v>
      </c>
      <c r="F119" s="174">
        <f t="shared" si="6"/>
        <v>1680.6722689075632</v>
      </c>
      <c r="G119" s="174">
        <f t="shared" si="7"/>
        <v>373.48272642390293</v>
      </c>
      <c r="H119" s="174">
        <v>2000</v>
      </c>
      <c r="I119" s="174">
        <f t="shared" si="8"/>
        <v>444.44444444444446</v>
      </c>
      <c r="J119" s="229" t="s">
        <v>115</v>
      </c>
      <c r="K119" s="38" t="s">
        <v>140</v>
      </c>
      <c r="L119" s="313" t="s">
        <v>386</v>
      </c>
      <c r="M119" s="208" t="s">
        <v>387</v>
      </c>
      <c r="N119" s="208" t="s">
        <v>388</v>
      </c>
      <c r="O119" s="265" t="s">
        <v>190</v>
      </c>
    </row>
    <row r="120" spans="1:15" ht="12.75" customHeight="1">
      <c r="A120" s="74">
        <v>41</v>
      </c>
      <c r="B120" s="112" t="s">
        <v>35</v>
      </c>
      <c r="C120" s="36" t="s">
        <v>21</v>
      </c>
      <c r="D120" s="24"/>
      <c r="E120" s="240" t="s">
        <v>177</v>
      </c>
      <c r="F120" s="174">
        <f t="shared" si="6"/>
        <v>351.10084033613447</v>
      </c>
      <c r="G120" s="174">
        <f t="shared" si="7"/>
        <v>78.02240896358543</v>
      </c>
      <c r="H120" s="174">
        <v>417.81</v>
      </c>
      <c r="I120" s="174">
        <f t="shared" si="8"/>
        <v>92.84666666666666</v>
      </c>
      <c r="J120" s="229" t="s">
        <v>115</v>
      </c>
      <c r="K120" s="38" t="s">
        <v>140</v>
      </c>
      <c r="L120" s="313" t="s">
        <v>386</v>
      </c>
      <c r="M120" s="208" t="s">
        <v>387</v>
      </c>
      <c r="N120" s="208" t="s">
        <v>388</v>
      </c>
      <c r="O120" s="265" t="s">
        <v>190</v>
      </c>
    </row>
    <row r="121" spans="1:15" ht="21.75" customHeight="1">
      <c r="A121" s="74">
        <v>42</v>
      </c>
      <c r="B121" s="112" t="s">
        <v>297</v>
      </c>
      <c r="C121" s="36" t="s">
        <v>21</v>
      </c>
      <c r="D121" s="24"/>
      <c r="E121" s="362" t="s">
        <v>178</v>
      </c>
      <c r="F121" s="174">
        <f t="shared" si="6"/>
        <v>210.0840336134454</v>
      </c>
      <c r="G121" s="174">
        <f t="shared" si="7"/>
        <v>46.68534080298787</v>
      </c>
      <c r="H121" s="363">
        <v>250</v>
      </c>
      <c r="I121" s="174">
        <f t="shared" si="8"/>
        <v>55.55555555555556</v>
      </c>
      <c r="J121" s="364" t="s">
        <v>115</v>
      </c>
      <c r="K121" s="365" t="s">
        <v>140</v>
      </c>
      <c r="L121" s="313" t="s">
        <v>386</v>
      </c>
      <c r="M121" s="208" t="s">
        <v>387</v>
      </c>
      <c r="N121" s="208" t="s">
        <v>388</v>
      </c>
      <c r="O121" s="366" t="s">
        <v>190</v>
      </c>
    </row>
    <row r="122" spans="1:15" ht="12.75" customHeight="1">
      <c r="A122" s="74">
        <v>43</v>
      </c>
      <c r="B122" s="112" t="s">
        <v>188</v>
      </c>
      <c r="C122" s="36" t="s">
        <v>21</v>
      </c>
      <c r="D122" s="19"/>
      <c r="E122" s="158" t="s">
        <v>199</v>
      </c>
      <c r="F122" s="174">
        <f t="shared" si="6"/>
        <v>11344.53781512605</v>
      </c>
      <c r="G122" s="174">
        <f t="shared" si="7"/>
        <v>2521.0084033613443</v>
      </c>
      <c r="H122" s="393">
        <v>13500</v>
      </c>
      <c r="I122" s="174">
        <f t="shared" si="8"/>
        <v>2999.9999999999995</v>
      </c>
      <c r="J122" s="229" t="s">
        <v>115</v>
      </c>
      <c r="K122" s="38" t="s">
        <v>140</v>
      </c>
      <c r="L122" s="313" t="s">
        <v>386</v>
      </c>
      <c r="M122" s="208" t="s">
        <v>387</v>
      </c>
      <c r="N122" s="208" t="s">
        <v>388</v>
      </c>
      <c r="O122" s="265" t="s">
        <v>190</v>
      </c>
    </row>
    <row r="123" spans="1:15" ht="12.75" customHeight="1">
      <c r="A123" s="74">
        <v>44</v>
      </c>
      <c r="B123" s="124" t="s">
        <v>94</v>
      </c>
      <c r="C123" s="36" t="s">
        <v>21</v>
      </c>
      <c r="D123" s="246"/>
      <c r="E123" s="246" t="s">
        <v>200</v>
      </c>
      <c r="F123" s="174">
        <f t="shared" si="6"/>
        <v>0</v>
      </c>
      <c r="G123" s="174">
        <f t="shared" si="7"/>
        <v>0</v>
      </c>
      <c r="H123" s="174">
        <v>0</v>
      </c>
      <c r="I123" s="174">
        <f t="shared" si="8"/>
        <v>0</v>
      </c>
      <c r="J123" s="229" t="s">
        <v>115</v>
      </c>
      <c r="K123" s="38" t="s">
        <v>140</v>
      </c>
      <c r="L123" s="313" t="s">
        <v>386</v>
      </c>
      <c r="M123" s="208" t="s">
        <v>387</v>
      </c>
      <c r="N123" s="208" t="s">
        <v>388</v>
      </c>
      <c r="O123" s="265" t="s">
        <v>190</v>
      </c>
    </row>
    <row r="124" spans="1:15" ht="12.75" customHeight="1">
      <c r="A124" s="74">
        <v>45</v>
      </c>
      <c r="B124" s="124" t="s">
        <v>95</v>
      </c>
      <c r="C124" s="36" t="s">
        <v>21</v>
      </c>
      <c r="D124" s="24"/>
      <c r="E124" s="158" t="s">
        <v>150</v>
      </c>
      <c r="F124" s="174">
        <f t="shared" si="6"/>
        <v>378.1512605042017</v>
      </c>
      <c r="G124" s="174">
        <f t="shared" si="7"/>
        <v>84.03361344537815</v>
      </c>
      <c r="H124" s="174">
        <v>450</v>
      </c>
      <c r="I124" s="174">
        <f t="shared" si="8"/>
        <v>100</v>
      </c>
      <c r="J124" s="229" t="s">
        <v>115</v>
      </c>
      <c r="K124" s="38" t="s">
        <v>140</v>
      </c>
      <c r="L124" s="313" t="s">
        <v>386</v>
      </c>
      <c r="M124" s="208" t="s">
        <v>387</v>
      </c>
      <c r="N124" s="208" t="s">
        <v>388</v>
      </c>
      <c r="O124" s="265" t="s">
        <v>190</v>
      </c>
    </row>
    <row r="125" spans="1:15" ht="12.75" customHeight="1">
      <c r="A125" s="74">
        <v>46</v>
      </c>
      <c r="B125" s="124" t="s">
        <v>34</v>
      </c>
      <c r="C125" s="36" t="s">
        <v>21</v>
      </c>
      <c r="D125" s="24"/>
      <c r="E125" s="158" t="s">
        <v>151</v>
      </c>
      <c r="F125" s="174">
        <f t="shared" si="6"/>
        <v>0</v>
      </c>
      <c r="G125" s="174">
        <f t="shared" si="7"/>
        <v>0</v>
      </c>
      <c r="H125" s="174">
        <v>0</v>
      </c>
      <c r="I125" s="174">
        <f t="shared" si="8"/>
        <v>0</v>
      </c>
      <c r="J125" s="229" t="s">
        <v>115</v>
      </c>
      <c r="K125" s="38" t="s">
        <v>140</v>
      </c>
      <c r="L125" s="313" t="s">
        <v>386</v>
      </c>
      <c r="M125" s="208" t="s">
        <v>387</v>
      </c>
      <c r="N125" s="208" t="s">
        <v>388</v>
      </c>
      <c r="O125" s="265" t="s">
        <v>190</v>
      </c>
    </row>
    <row r="126" spans="1:15" ht="12.75" customHeight="1">
      <c r="A126" s="74">
        <v>47</v>
      </c>
      <c r="B126" s="124" t="s">
        <v>211</v>
      </c>
      <c r="C126" s="23" t="s">
        <v>21</v>
      </c>
      <c r="D126" s="24"/>
      <c r="E126" s="162" t="s">
        <v>203</v>
      </c>
      <c r="F126" s="174">
        <f t="shared" si="6"/>
        <v>416.8067226890756</v>
      </c>
      <c r="G126" s="174">
        <f t="shared" si="7"/>
        <v>92.62371615312792</v>
      </c>
      <c r="H126" s="174">
        <v>496</v>
      </c>
      <c r="I126" s="174">
        <f t="shared" si="8"/>
        <v>110.22222222222221</v>
      </c>
      <c r="J126" s="229" t="s">
        <v>115</v>
      </c>
      <c r="K126" s="38" t="s">
        <v>140</v>
      </c>
      <c r="L126" s="313" t="s">
        <v>386</v>
      </c>
      <c r="M126" s="208" t="s">
        <v>387</v>
      </c>
      <c r="N126" s="208" t="s">
        <v>388</v>
      </c>
      <c r="O126" s="265" t="s">
        <v>190</v>
      </c>
    </row>
    <row r="127" spans="1:15" ht="12.75" customHeight="1">
      <c r="A127" s="74">
        <v>48</v>
      </c>
      <c r="B127" s="118" t="s">
        <v>47</v>
      </c>
      <c r="C127" s="23" t="s">
        <v>21</v>
      </c>
      <c r="D127" s="19"/>
      <c r="E127" s="154" t="s">
        <v>152</v>
      </c>
      <c r="F127" s="174">
        <f t="shared" si="6"/>
        <v>0</v>
      </c>
      <c r="G127" s="174">
        <f t="shared" si="7"/>
        <v>0</v>
      </c>
      <c r="H127" s="174">
        <v>0</v>
      </c>
      <c r="I127" s="174">
        <f t="shared" si="8"/>
        <v>0</v>
      </c>
      <c r="J127" s="229" t="s">
        <v>115</v>
      </c>
      <c r="K127" s="38" t="s">
        <v>140</v>
      </c>
      <c r="L127" s="313" t="s">
        <v>386</v>
      </c>
      <c r="M127" s="208" t="s">
        <v>387</v>
      </c>
      <c r="N127" s="208" t="s">
        <v>388</v>
      </c>
      <c r="O127" s="265" t="s">
        <v>190</v>
      </c>
    </row>
    <row r="128" spans="1:15" ht="13.5" customHeight="1">
      <c r="A128" s="74">
        <v>49</v>
      </c>
      <c r="B128" s="122" t="s">
        <v>97</v>
      </c>
      <c r="C128" s="36" t="s">
        <v>21</v>
      </c>
      <c r="D128" s="22"/>
      <c r="E128" s="244" t="s">
        <v>197</v>
      </c>
      <c r="F128" s="174">
        <f t="shared" si="6"/>
        <v>0</v>
      </c>
      <c r="G128" s="174">
        <f t="shared" si="7"/>
        <v>0</v>
      </c>
      <c r="H128" s="174">
        <v>0</v>
      </c>
      <c r="I128" s="174">
        <f t="shared" si="8"/>
        <v>0</v>
      </c>
      <c r="J128" s="229" t="s">
        <v>115</v>
      </c>
      <c r="K128" s="38" t="s">
        <v>140</v>
      </c>
      <c r="L128" s="313" t="s">
        <v>386</v>
      </c>
      <c r="M128" s="208" t="s">
        <v>387</v>
      </c>
      <c r="N128" s="208" t="s">
        <v>388</v>
      </c>
      <c r="O128" s="265" t="s">
        <v>190</v>
      </c>
    </row>
    <row r="129" spans="1:15" ht="12.75" customHeight="1">
      <c r="A129" s="74">
        <v>50</v>
      </c>
      <c r="B129" s="124" t="s">
        <v>196</v>
      </c>
      <c r="C129" s="23" t="s">
        <v>21</v>
      </c>
      <c r="D129" s="24"/>
      <c r="E129" s="244" t="s">
        <v>193</v>
      </c>
      <c r="F129" s="174">
        <f t="shared" si="6"/>
        <v>4033.6134453781515</v>
      </c>
      <c r="G129" s="174">
        <f t="shared" si="7"/>
        <v>896.358543417367</v>
      </c>
      <c r="H129" s="174">
        <v>4800</v>
      </c>
      <c r="I129" s="174">
        <f t="shared" si="8"/>
        <v>1066.6666666666665</v>
      </c>
      <c r="J129" s="229" t="s">
        <v>115</v>
      </c>
      <c r="K129" s="38" t="s">
        <v>140</v>
      </c>
      <c r="L129" s="313" t="s">
        <v>386</v>
      </c>
      <c r="M129" s="208" t="s">
        <v>387</v>
      </c>
      <c r="N129" s="208" t="s">
        <v>388</v>
      </c>
      <c r="O129" s="265" t="s">
        <v>190</v>
      </c>
    </row>
    <row r="130" spans="1:15" ht="12.75" customHeight="1">
      <c r="A130" s="74">
        <v>51</v>
      </c>
      <c r="B130" s="124" t="s">
        <v>210</v>
      </c>
      <c r="C130" s="23" t="s">
        <v>21</v>
      </c>
      <c r="D130" s="24"/>
      <c r="E130" s="244" t="s">
        <v>230</v>
      </c>
      <c r="F130" s="174">
        <f t="shared" si="6"/>
        <v>0</v>
      </c>
      <c r="G130" s="174">
        <f t="shared" si="7"/>
        <v>0</v>
      </c>
      <c r="H130" s="174">
        <v>0</v>
      </c>
      <c r="I130" s="174">
        <f t="shared" si="8"/>
        <v>0</v>
      </c>
      <c r="J130" s="229" t="s">
        <v>115</v>
      </c>
      <c r="K130" s="38" t="s">
        <v>140</v>
      </c>
      <c r="L130" s="313" t="s">
        <v>386</v>
      </c>
      <c r="M130" s="208" t="s">
        <v>387</v>
      </c>
      <c r="N130" s="208" t="s">
        <v>388</v>
      </c>
      <c r="O130" s="265" t="s">
        <v>190</v>
      </c>
    </row>
    <row r="131" spans="1:15" ht="12.75" customHeight="1">
      <c r="A131" s="74">
        <v>52</v>
      </c>
      <c r="B131" s="124" t="s">
        <v>195</v>
      </c>
      <c r="C131" s="23" t="s">
        <v>21</v>
      </c>
      <c r="D131" s="24"/>
      <c r="E131" s="244" t="s">
        <v>194</v>
      </c>
      <c r="F131" s="174">
        <f t="shared" si="6"/>
        <v>0</v>
      </c>
      <c r="G131" s="174">
        <f t="shared" si="7"/>
        <v>0</v>
      </c>
      <c r="H131" s="174">
        <v>0</v>
      </c>
      <c r="I131" s="174">
        <f t="shared" si="8"/>
        <v>0</v>
      </c>
      <c r="J131" s="229" t="s">
        <v>115</v>
      </c>
      <c r="K131" s="38" t="s">
        <v>140</v>
      </c>
      <c r="L131" s="313" t="s">
        <v>386</v>
      </c>
      <c r="M131" s="208" t="s">
        <v>387</v>
      </c>
      <c r="N131" s="208" t="s">
        <v>388</v>
      </c>
      <c r="O131" s="265" t="s">
        <v>190</v>
      </c>
    </row>
    <row r="132" spans="1:15" ht="12.75" customHeight="1">
      <c r="A132" s="74">
        <v>53</v>
      </c>
      <c r="B132" s="131" t="s">
        <v>231</v>
      </c>
      <c r="C132" s="23" t="s">
        <v>21</v>
      </c>
      <c r="D132" s="24"/>
      <c r="E132" s="244" t="s">
        <v>232</v>
      </c>
      <c r="F132" s="174">
        <f t="shared" si="6"/>
        <v>5462.18487394958</v>
      </c>
      <c r="G132" s="174">
        <f t="shared" si="7"/>
        <v>1213.8188608776845</v>
      </c>
      <c r="H132" s="174">
        <v>6500</v>
      </c>
      <c r="I132" s="174">
        <f t="shared" si="8"/>
        <v>1444.4444444444446</v>
      </c>
      <c r="J132" s="229" t="s">
        <v>115</v>
      </c>
      <c r="K132" s="38" t="s">
        <v>140</v>
      </c>
      <c r="L132" s="313" t="s">
        <v>386</v>
      </c>
      <c r="M132" s="208" t="s">
        <v>387</v>
      </c>
      <c r="N132" s="208" t="s">
        <v>388</v>
      </c>
      <c r="O132" s="265" t="s">
        <v>190</v>
      </c>
    </row>
    <row r="133" spans="1:15" ht="12.75" customHeight="1">
      <c r="A133" s="74">
        <v>54</v>
      </c>
      <c r="B133" s="139" t="s">
        <v>228</v>
      </c>
      <c r="C133" s="23" t="s">
        <v>21</v>
      </c>
      <c r="D133" s="24"/>
      <c r="E133" s="246" t="s">
        <v>229</v>
      </c>
      <c r="F133" s="174">
        <f t="shared" si="6"/>
        <v>0</v>
      </c>
      <c r="G133" s="174">
        <f t="shared" si="7"/>
        <v>0</v>
      </c>
      <c r="H133" s="174">
        <v>0</v>
      </c>
      <c r="I133" s="174">
        <f t="shared" si="8"/>
        <v>0</v>
      </c>
      <c r="J133" s="229" t="s">
        <v>115</v>
      </c>
      <c r="K133" s="38" t="s">
        <v>140</v>
      </c>
      <c r="L133" s="313" t="s">
        <v>386</v>
      </c>
      <c r="M133" s="208" t="s">
        <v>387</v>
      </c>
      <c r="N133" s="208" t="s">
        <v>388</v>
      </c>
      <c r="O133" s="265" t="s">
        <v>190</v>
      </c>
    </row>
    <row r="134" spans="1:15" ht="12.75" customHeight="1">
      <c r="A134" s="74">
        <v>55</v>
      </c>
      <c r="B134" s="118" t="s">
        <v>226</v>
      </c>
      <c r="C134" s="36" t="s">
        <v>21</v>
      </c>
      <c r="D134" s="19"/>
      <c r="E134" s="244" t="s">
        <v>227</v>
      </c>
      <c r="F134" s="174">
        <f t="shared" si="6"/>
        <v>0</v>
      </c>
      <c r="G134" s="174">
        <f t="shared" si="7"/>
        <v>0</v>
      </c>
      <c r="H134" s="174">
        <v>0</v>
      </c>
      <c r="I134" s="174">
        <f t="shared" si="8"/>
        <v>0</v>
      </c>
      <c r="J134" s="229" t="s">
        <v>115</v>
      </c>
      <c r="K134" s="38" t="s">
        <v>140</v>
      </c>
      <c r="L134" s="313" t="s">
        <v>386</v>
      </c>
      <c r="M134" s="208" t="s">
        <v>387</v>
      </c>
      <c r="N134" s="208" t="s">
        <v>388</v>
      </c>
      <c r="O134" s="265" t="s">
        <v>190</v>
      </c>
    </row>
    <row r="135" spans="1:15" ht="12.75" customHeight="1">
      <c r="A135" s="74">
        <v>56</v>
      </c>
      <c r="B135" s="112" t="s">
        <v>96</v>
      </c>
      <c r="C135" s="36" t="s">
        <v>21</v>
      </c>
      <c r="D135" s="24"/>
      <c r="E135" s="244" t="s">
        <v>197</v>
      </c>
      <c r="F135" s="174">
        <f t="shared" si="6"/>
        <v>0</v>
      </c>
      <c r="G135" s="174">
        <f t="shared" si="7"/>
        <v>0</v>
      </c>
      <c r="H135" s="174">
        <v>0</v>
      </c>
      <c r="I135" s="174">
        <f t="shared" si="8"/>
        <v>0</v>
      </c>
      <c r="J135" s="229" t="s">
        <v>115</v>
      </c>
      <c r="K135" s="38" t="s">
        <v>140</v>
      </c>
      <c r="L135" s="313" t="s">
        <v>386</v>
      </c>
      <c r="M135" s="208" t="s">
        <v>387</v>
      </c>
      <c r="N135" s="208" t="s">
        <v>388</v>
      </c>
      <c r="O135" s="265" t="s">
        <v>190</v>
      </c>
    </row>
    <row r="136" spans="1:15" ht="12.75" customHeight="1">
      <c r="A136" s="74">
        <v>57</v>
      </c>
      <c r="B136" s="112" t="s">
        <v>202</v>
      </c>
      <c r="C136" s="36" t="s">
        <v>21</v>
      </c>
      <c r="D136" s="24"/>
      <c r="E136" s="159" t="s">
        <v>153</v>
      </c>
      <c r="F136" s="174">
        <f t="shared" si="6"/>
        <v>1573.8655462184875</v>
      </c>
      <c r="G136" s="174">
        <f t="shared" si="7"/>
        <v>349.74789915966386</v>
      </c>
      <c r="H136" s="174">
        <v>1872.9</v>
      </c>
      <c r="I136" s="174">
        <f t="shared" si="8"/>
        <v>416.2</v>
      </c>
      <c r="J136" s="229" t="s">
        <v>115</v>
      </c>
      <c r="K136" s="38" t="s">
        <v>140</v>
      </c>
      <c r="L136" s="313" t="s">
        <v>386</v>
      </c>
      <c r="M136" s="208" t="s">
        <v>387</v>
      </c>
      <c r="N136" s="208" t="s">
        <v>388</v>
      </c>
      <c r="O136" s="265" t="s">
        <v>190</v>
      </c>
    </row>
    <row r="137" spans="1:15" ht="12.75" customHeight="1">
      <c r="A137" s="74">
        <v>58</v>
      </c>
      <c r="B137" s="112" t="s">
        <v>66</v>
      </c>
      <c r="C137" s="23" t="s">
        <v>21</v>
      </c>
      <c r="D137" s="19"/>
      <c r="E137" s="162" t="s">
        <v>154</v>
      </c>
      <c r="F137" s="174">
        <f t="shared" si="6"/>
        <v>126.05042016806723</v>
      </c>
      <c r="G137" s="174">
        <f t="shared" si="7"/>
        <v>28.011204481792717</v>
      </c>
      <c r="H137" s="15">
        <v>150</v>
      </c>
      <c r="I137" s="174">
        <f t="shared" si="8"/>
        <v>33.33333333333333</v>
      </c>
      <c r="J137" s="229" t="s">
        <v>115</v>
      </c>
      <c r="K137" s="38" t="s">
        <v>140</v>
      </c>
      <c r="L137" s="313" t="s">
        <v>386</v>
      </c>
      <c r="M137" s="208" t="s">
        <v>387</v>
      </c>
      <c r="N137" s="208" t="s">
        <v>388</v>
      </c>
      <c r="O137" s="265" t="s">
        <v>190</v>
      </c>
    </row>
    <row r="138" spans="1:15" ht="12.75" customHeight="1">
      <c r="A138" s="74">
        <v>59</v>
      </c>
      <c r="B138" s="122" t="s">
        <v>54</v>
      </c>
      <c r="C138" s="23" t="s">
        <v>21</v>
      </c>
      <c r="D138" s="19">
        <v>4</v>
      </c>
      <c r="E138" s="161" t="s">
        <v>155</v>
      </c>
      <c r="F138" s="174">
        <f t="shared" si="6"/>
        <v>424.8067226890756</v>
      </c>
      <c r="G138" s="174">
        <f t="shared" si="7"/>
        <v>94.4014939309057</v>
      </c>
      <c r="H138" s="174">
        <v>505.52</v>
      </c>
      <c r="I138" s="174">
        <f t="shared" si="8"/>
        <v>112.33777777777777</v>
      </c>
      <c r="J138" s="229" t="s">
        <v>115</v>
      </c>
      <c r="K138" s="38" t="s">
        <v>140</v>
      </c>
      <c r="L138" s="313" t="s">
        <v>386</v>
      </c>
      <c r="M138" s="208" t="s">
        <v>387</v>
      </c>
      <c r="N138" s="208" t="s">
        <v>388</v>
      </c>
      <c r="O138" s="265" t="s">
        <v>190</v>
      </c>
    </row>
    <row r="139" spans="1:15" ht="12.75" customHeight="1">
      <c r="A139" s="74">
        <v>60</v>
      </c>
      <c r="B139" s="122" t="s">
        <v>255</v>
      </c>
      <c r="C139" s="23" t="s">
        <v>21</v>
      </c>
      <c r="D139" s="19"/>
      <c r="E139" s="161" t="s">
        <v>254</v>
      </c>
      <c r="F139" s="174">
        <f t="shared" si="6"/>
        <v>13445.378151260506</v>
      </c>
      <c r="G139" s="174">
        <f t="shared" si="7"/>
        <v>2987.8618113912235</v>
      </c>
      <c r="H139" s="174">
        <v>16000</v>
      </c>
      <c r="I139" s="174">
        <f t="shared" si="8"/>
        <v>3555.5555555555557</v>
      </c>
      <c r="J139" s="229"/>
      <c r="K139" s="38"/>
      <c r="L139" s="313" t="s">
        <v>386</v>
      </c>
      <c r="M139" s="208" t="s">
        <v>387</v>
      </c>
      <c r="N139" s="208" t="s">
        <v>388</v>
      </c>
      <c r="O139" s="265" t="s">
        <v>190</v>
      </c>
    </row>
    <row r="140" spans="1:15" ht="12.75" customHeight="1">
      <c r="A140" s="74">
        <v>61</v>
      </c>
      <c r="B140" s="122" t="s">
        <v>50</v>
      </c>
      <c r="C140" s="23" t="s">
        <v>21</v>
      </c>
      <c r="D140" s="19"/>
      <c r="E140" s="162" t="s">
        <v>156</v>
      </c>
      <c r="F140" s="174">
        <f t="shared" si="6"/>
        <v>64.70588235294117</v>
      </c>
      <c r="G140" s="174">
        <f t="shared" si="7"/>
        <v>14.37908496732026</v>
      </c>
      <c r="H140" s="174">
        <v>77</v>
      </c>
      <c r="I140" s="174">
        <f t="shared" si="8"/>
        <v>17.111111111111107</v>
      </c>
      <c r="J140" s="229" t="s">
        <v>115</v>
      </c>
      <c r="K140" s="38" t="s">
        <v>140</v>
      </c>
      <c r="L140" s="313" t="s">
        <v>386</v>
      </c>
      <c r="M140" s="208" t="s">
        <v>387</v>
      </c>
      <c r="N140" s="208" t="s">
        <v>388</v>
      </c>
      <c r="O140" s="265" t="s">
        <v>190</v>
      </c>
    </row>
    <row r="141" spans="1:15" ht="12.75" customHeight="1">
      <c r="A141" s="74">
        <v>62</v>
      </c>
      <c r="B141" s="122" t="s">
        <v>51</v>
      </c>
      <c r="C141" s="23" t="s">
        <v>21</v>
      </c>
      <c r="D141" s="19"/>
      <c r="E141" s="162" t="s">
        <v>156</v>
      </c>
      <c r="F141" s="174">
        <f t="shared" si="6"/>
        <v>126.05042016806723</v>
      </c>
      <c r="G141" s="174">
        <f t="shared" si="7"/>
        <v>28.011204481792717</v>
      </c>
      <c r="H141" s="174">
        <v>150</v>
      </c>
      <c r="I141" s="174">
        <f t="shared" si="8"/>
        <v>33.33333333333333</v>
      </c>
      <c r="J141" s="229" t="s">
        <v>115</v>
      </c>
      <c r="K141" s="38" t="s">
        <v>140</v>
      </c>
      <c r="L141" s="313" t="s">
        <v>386</v>
      </c>
      <c r="M141" s="208" t="s">
        <v>387</v>
      </c>
      <c r="N141" s="208" t="s">
        <v>388</v>
      </c>
      <c r="O141" s="265" t="s">
        <v>190</v>
      </c>
    </row>
    <row r="142" spans="1:15" ht="12.75" customHeight="1">
      <c r="A142" s="74">
        <v>63</v>
      </c>
      <c r="B142" s="118" t="s">
        <v>380</v>
      </c>
      <c r="C142" s="23" t="s">
        <v>21</v>
      </c>
      <c r="D142" s="19"/>
      <c r="E142" s="159" t="s">
        <v>157</v>
      </c>
      <c r="F142" s="174">
        <f t="shared" si="6"/>
        <v>15966.38655462185</v>
      </c>
      <c r="G142" s="174">
        <f t="shared" si="7"/>
        <v>3548.085901027078</v>
      </c>
      <c r="H142" s="174">
        <v>19000</v>
      </c>
      <c r="I142" s="174">
        <f t="shared" si="8"/>
        <v>4222.222222222223</v>
      </c>
      <c r="J142" s="229" t="s">
        <v>115</v>
      </c>
      <c r="K142" s="38" t="s">
        <v>140</v>
      </c>
      <c r="L142" s="313" t="s">
        <v>386</v>
      </c>
      <c r="M142" s="208" t="s">
        <v>387</v>
      </c>
      <c r="N142" s="208" t="s">
        <v>388</v>
      </c>
      <c r="O142" s="265" t="s">
        <v>190</v>
      </c>
    </row>
    <row r="143" spans="1:15" ht="12.75" customHeight="1">
      <c r="A143" s="74">
        <v>64</v>
      </c>
      <c r="B143" s="118" t="s">
        <v>390</v>
      </c>
      <c r="C143" s="23" t="s">
        <v>21</v>
      </c>
      <c r="D143" s="19"/>
      <c r="E143" s="159" t="s">
        <v>253</v>
      </c>
      <c r="F143" s="174">
        <f t="shared" si="6"/>
        <v>1512.6050420168067</v>
      </c>
      <c r="G143" s="174">
        <f t="shared" si="7"/>
        <v>336.1344537815126</v>
      </c>
      <c r="H143" s="174">
        <v>1800</v>
      </c>
      <c r="I143" s="174">
        <f t="shared" si="8"/>
        <v>400</v>
      </c>
      <c r="J143" s="229" t="s">
        <v>115</v>
      </c>
      <c r="K143" s="38" t="s">
        <v>140</v>
      </c>
      <c r="L143" s="313" t="s">
        <v>386</v>
      </c>
      <c r="M143" s="208" t="s">
        <v>387</v>
      </c>
      <c r="N143" s="208" t="s">
        <v>388</v>
      </c>
      <c r="O143" s="265" t="s">
        <v>190</v>
      </c>
    </row>
    <row r="144" spans="1:15" ht="12.75" customHeight="1">
      <c r="A144" s="74">
        <v>65</v>
      </c>
      <c r="B144" s="118" t="s">
        <v>335</v>
      </c>
      <c r="C144" s="23" t="s">
        <v>21</v>
      </c>
      <c r="D144" s="19"/>
      <c r="E144" s="159" t="s">
        <v>329</v>
      </c>
      <c r="F144" s="174">
        <f t="shared" si="6"/>
        <v>732.7731092436975</v>
      </c>
      <c r="G144" s="174">
        <f t="shared" si="7"/>
        <v>162.83846872082165</v>
      </c>
      <c r="H144" s="174">
        <v>872</v>
      </c>
      <c r="I144" s="174">
        <f t="shared" si="8"/>
        <v>193.77777777777774</v>
      </c>
      <c r="J144" s="229" t="s">
        <v>115</v>
      </c>
      <c r="K144" s="38" t="s">
        <v>140</v>
      </c>
      <c r="L144" s="313" t="s">
        <v>386</v>
      </c>
      <c r="M144" s="208" t="s">
        <v>387</v>
      </c>
      <c r="N144" s="208" t="s">
        <v>388</v>
      </c>
      <c r="O144" s="265" t="s">
        <v>190</v>
      </c>
    </row>
    <row r="145" spans="1:15" ht="12.75" customHeight="1">
      <c r="A145" s="75"/>
      <c r="B145" s="118"/>
      <c r="C145" s="23"/>
      <c r="D145" s="19"/>
      <c r="E145" s="159"/>
      <c r="F145" s="174"/>
      <c r="G145" s="174"/>
      <c r="H145" s="174"/>
      <c r="I145" s="174"/>
      <c r="J145" s="229"/>
      <c r="K145" s="38"/>
      <c r="L145" s="313"/>
      <c r="M145" s="208"/>
      <c r="N145" s="208"/>
      <c r="O145" s="265"/>
    </row>
    <row r="146" spans="1:15" ht="12.75" customHeight="1" thickBot="1">
      <c r="A146" s="80"/>
      <c r="B146" s="354" t="s">
        <v>294</v>
      </c>
      <c r="C146" s="60"/>
      <c r="D146" s="355"/>
      <c r="E146" s="59"/>
      <c r="F146" s="284">
        <f>H146/1.19</f>
        <v>102521.00840336135</v>
      </c>
      <c r="G146" s="51"/>
      <c r="H146" s="356">
        <v>122000</v>
      </c>
      <c r="I146" s="51"/>
      <c r="J146" s="200"/>
      <c r="K146" s="52"/>
      <c r="L146" s="53"/>
      <c r="M146" s="53"/>
      <c r="N146" s="53"/>
      <c r="O146" s="210"/>
    </row>
    <row r="147" spans="1:15" ht="12.75" customHeight="1" thickBot="1">
      <c r="A147" s="93" t="s">
        <v>64</v>
      </c>
      <c r="B147" s="132"/>
      <c r="C147" s="94"/>
      <c r="D147" s="94"/>
      <c r="E147" s="94"/>
      <c r="F147" s="94"/>
      <c r="G147" s="94"/>
      <c r="H147" s="94"/>
      <c r="I147" s="375"/>
      <c r="J147" s="197"/>
      <c r="K147" s="94"/>
      <c r="L147" s="94"/>
      <c r="M147" s="94"/>
      <c r="N147" s="94"/>
      <c r="O147" s="219"/>
    </row>
    <row r="148" spans="1:15" ht="24" customHeight="1">
      <c r="A148" s="74">
        <v>1</v>
      </c>
      <c r="B148" s="127" t="s">
        <v>101</v>
      </c>
      <c r="C148" s="307" t="s">
        <v>21</v>
      </c>
      <c r="D148" s="255"/>
      <c r="E148" s="243" t="s">
        <v>176</v>
      </c>
      <c r="F148" s="239">
        <f>H148/1.2</f>
        <v>0</v>
      </c>
      <c r="G148" s="239">
        <v>0</v>
      </c>
      <c r="H148" s="239">
        <v>0</v>
      </c>
      <c r="I148" s="174">
        <f>G148*1.19</f>
        <v>0</v>
      </c>
      <c r="J148" s="293" t="s">
        <v>115</v>
      </c>
      <c r="K148" s="294" t="s">
        <v>140</v>
      </c>
      <c r="L148" s="313" t="s">
        <v>386</v>
      </c>
      <c r="M148" s="208" t="s">
        <v>387</v>
      </c>
      <c r="N148" s="208" t="s">
        <v>388</v>
      </c>
      <c r="O148" s="295" t="s">
        <v>190</v>
      </c>
    </row>
    <row r="149" spans="1:15" ht="12.75" customHeight="1">
      <c r="A149" s="74">
        <v>2</v>
      </c>
      <c r="B149" s="112" t="s">
        <v>33</v>
      </c>
      <c r="C149" s="42" t="s">
        <v>21</v>
      </c>
      <c r="D149" s="24"/>
      <c r="E149" s="240" t="s">
        <v>148</v>
      </c>
      <c r="F149" s="174">
        <f>H149/1.19</f>
        <v>0</v>
      </c>
      <c r="G149" s="174">
        <v>0</v>
      </c>
      <c r="H149" s="174">
        <v>0</v>
      </c>
      <c r="I149" s="174">
        <f aca="true" t="shared" si="9" ref="I149:I160">G149*1.19</f>
        <v>0</v>
      </c>
      <c r="J149" s="229" t="s">
        <v>115</v>
      </c>
      <c r="K149" s="38" t="s">
        <v>140</v>
      </c>
      <c r="L149" s="313" t="s">
        <v>386</v>
      </c>
      <c r="M149" s="208" t="s">
        <v>387</v>
      </c>
      <c r="N149" s="208" t="s">
        <v>388</v>
      </c>
      <c r="O149" s="265" t="s">
        <v>190</v>
      </c>
    </row>
    <row r="150" spans="1:15" ht="12.75" customHeight="1">
      <c r="A150" s="74">
        <v>3</v>
      </c>
      <c r="B150" s="112" t="s">
        <v>31</v>
      </c>
      <c r="C150" s="42" t="s">
        <v>21</v>
      </c>
      <c r="D150" s="15"/>
      <c r="E150" s="240" t="s">
        <v>177</v>
      </c>
      <c r="F150" s="174">
        <f aca="true" t="shared" si="10" ref="F150:F160">H150/1.19</f>
        <v>0</v>
      </c>
      <c r="G150" s="174">
        <v>0</v>
      </c>
      <c r="H150" s="174">
        <v>0</v>
      </c>
      <c r="I150" s="174">
        <f t="shared" si="9"/>
        <v>0</v>
      </c>
      <c r="J150" s="229" t="s">
        <v>115</v>
      </c>
      <c r="K150" s="38" t="s">
        <v>140</v>
      </c>
      <c r="L150" s="313" t="s">
        <v>386</v>
      </c>
      <c r="M150" s="208" t="s">
        <v>387</v>
      </c>
      <c r="N150" s="208" t="s">
        <v>388</v>
      </c>
      <c r="O150" s="265" t="s">
        <v>190</v>
      </c>
    </row>
    <row r="151" spans="1:15" ht="12.75" customHeight="1">
      <c r="A151" s="74">
        <v>4</v>
      </c>
      <c r="B151" s="112" t="s">
        <v>32</v>
      </c>
      <c r="C151" s="42" t="s">
        <v>21</v>
      </c>
      <c r="D151" s="15"/>
      <c r="E151" s="158" t="s">
        <v>149</v>
      </c>
      <c r="F151" s="174">
        <f t="shared" si="10"/>
        <v>0</v>
      </c>
      <c r="G151" s="174">
        <v>0</v>
      </c>
      <c r="H151" s="174">
        <v>0</v>
      </c>
      <c r="I151" s="174">
        <f t="shared" si="9"/>
        <v>0</v>
      </c>
      <c r="J151" s="229" t="s">
        <v>115</v>
      </c>
      <c r="K151" s="38" t="s">
        <v>140</v>
      </c>
      <c r="L151" s="313" t="s">
        <v>386</v>
      </c>
      <c r="M151" s="208" t="s">
        <v>387</v>
      </c>
      <c r="N151" s="208" t="s">
        <v>388</v>
      </c>
      <c r="O151" s="265" t="s">
        <v>190</v>
      </c>
    </row>
    <row r="152" spans="1:15" ht="12.75" customHeight="1">
      <c r="A152" s="74">
        <v>5</v>
      </c>
      <c r="B152" s="122" t="s">
        <v>76</v>
      </c>
      <c r="C152" s="42" t="s">
        <v>21</v>
      </c>
      <c r="D152" s="15"/>
      <c r="E152" s="156"/>
      <c r="F152" s="174">
        <f t="shared" si="10"/>
        <v>0</v>
      </c>
      <c r="G152" s="174">
        <v>0</v>
      </c>
      <c r="H152" s="174">
        <v>0</v>
      </c>
      <c r="I152" s="174">
        <f t="shared" si="9"/>
        <v>0</v>
      </c>
      <c r="J152" s="229" t="s">
        <v>115</v>
      </c>
      <c r="K152" s="38" t="s">
        <v>140</v>
      </c>
      <c r="L152" s="313" t="s">
        <v>386</v>
      </c>
      <c r="M152" s="208" t="s">
        <v>387</v>
      </c>
      <c r="N152" s="208" t="s">
        <v>388</v>
      </c>
      <c r="O152" s="265" t="s">
        <v>190</v>
      </c>
    </row>
    <row r="153" spans="1:15" ht="12.75" customHeight="1">
      <c r="A153" s="74">
        <v>6</v>
      </c>
      <c r="B153" s="124" t="s">
        <v>30</v>
      </c>
      <c r="C153" s="42" t="s">
        <v>21</v>
      </c>
      <c r="D153" s="15"/>
      <c r="E153" s="244" t="s">
        <v>206</v>
      </c>
      <c r="F153" s="174">
        <f t="shared" si="10"/>
        <v>0</v>
      </c>
      <c r="G153" s="174">
        <v>0</v>
      </c>
      <c r="H153" s="174">
        <v>0</v>
      </c>
      <c r="I153" s="174">
        <f t="shared" si="9"/>
        <v>0</v>
      </c>
      <c r="J153" s="229" t="s">
        <v>115</v>
      </c>
      <c r="K153" s="38" t="s">
        <v>140</v>
      </c>
      <c r="L153" s="313" t="s">
        <v>386</v>
      </c>
      <c r="M153" s="208" t="s">
        <v>387</v>
      </c>
      <c r="N153" s="208" t="s">
        <v>388</v>
      </c>
      <c r="O153" s="265" t="s">
        <v>190</v>
      </c>
    </row>
    <row r="154" spans="1:15" ht="12.75" customHeight="1">
      <c r="A154" s="74">
        <v>7</v>
      </c>
      <c r="B154" s="124" t="s">
        <v>207</v>
      </c>
      <c r="C154" s="42"/>
      <c r="D154" s="15"/>
      <c r="E154" s="244" t="s">
        <v>208</v>
      </c>
      <c r="F154" s="174">
        <f t="shared" si="10"/>
        <v>0</v>
      </c>
      <c r="G154" s="174">
        <v>0</v>
      </c>
      <c r="H154" s="174">
        <v>0</v>
      </c>
      <c r="I154" s="174">
        <f t="shared" si="9"/>
        <v>0</v>
      </c>
      <c r="J154" s="229" t="s">
        <v>115</v>
      </c>
      <c r="K154" s="38" t="s">
        <v>140</v>
      </c>
      <c r="L154" s="313" t="s">
        <v>386</v>
      </c>
      <c r="M154" s="208" t="s">
        <v>387</v>
      </c>
      <c r="N154" s="208" t="s">
        <v>388</v>
      </c>
      <c r="O154" s="265" t="s">
        <v>190</v>
      </c>
    </row>
    <row r="155" spans="1:15" ht="12.75" customHeight="1">
      <c r="A155" s="74">
        <v>8</v>
      </c>
      <c r="B155" s="112" t="s">
        <v>29</v>
      </c>
      <c r="C155" s="42" t="s">
        <v>21</v>
      </c>
      <c r="D155" s="15"/>
      <c r="E155" s="156"/>
      <c r="F155" s="174">
        <f t="shared" si="10"/>
        <v>0</v>
      </c>
      <c r="G155" s="174">
        <v>0</v>
      </c>
      <c r="H155" s="174">
        <v>0</v>
      </c>
      <c r="I155" s="174">
        <f t="shared" si="9"/>
        <v>0</v>
      </c>
      <c r="J155" s="229" t="s">
        <v>115</v>
      </c>
      <c r="K155" s="38" t="s">
        <v>140</v>
      </c>
      <c r="L155" s="313" t="s">
        <v>386</v>
      </c>
      <c r="M155" s="208" t="s">
        <v>387</v>
      </c>
      <c r="N155" s="208" t="s">
        <v>388</v>
      </c>
      <c r="O155" s="265" t="s">
        <v>190</v>
      </c>
    </row>
    <row r="156" spans="1:15" ht="12.75" customHeight="1">
      <c r="A156" s="74">
        <v>9</v>
      </c>
      <c r="B156" s="112" t="s">
        <v>28</v>
      </c>
      <c r="C156" s="36" t="s">
        <v>21</v>
      </c>
      <c r="D156" s="24"/>
      <c r="E156" s="158" t="s">
        <v>201</v>
      </c>
      <c r="F156" s="174">
        <f t="shared" si="10"/>
        <v>0</v>
      </c>
      <c r="G156" s="174">
        <v>0</v>
      </c>
      <c r="H156" s="174">
        <v>0</v>
      </c>
      <c r="I156" s="174">
        <f t="shared" si="9"/>
        <v>0</v>
      </c>
      <c r="J156" s="229" t="s">
        <v>115</v>
      </c>
      <c r="K156" s="38" t="s">
        <v>140</v>
      </c>
      <c r="L156" s="313" t="s">
        <v>386</v>
      </c>
      <c r="M156" s="208" t="s">
        <v>387</v>
      </c>
      <c r="N156" s="208" t="s">
        <v>388</v>
      </c>
      <c r="O156" s="265" t="s">
        <v>190</v>
      </c>
    </row>
    <row r="157" spans="1:15" ht="12.75" customHeight="1">
      <c r="A157" s="74">
        <v>10</v>
      </c>
      <c r="B157" s="112" t="s">
        <v>204</v>
      </c>
      <c r="C157" s="36" t="s">
        <v>21</v>
      </c>
      <c r="D157" s="24"/>
      <c r="E157" s="158" t="s">
        <v>205</v>
      </c>
      <c r="F157" s="174">
        <f t="shared" si="10"/>
        <v>0</v>
      </c>
      <c r="G157" s="174">
        <v>0</v>
      </c>
      <c r="H157" s="174">
        <v>0</v>
      </c>
      <c r="I157" s="174">
        <f t="shared" si="9"/>
        <v>0</v>
      </c>
      <c r="J157" s="229" t="s">
        <v>115</v>
      </c>
      <c r="K157" s="38" t="s">
        <v>140</v>
      </c>
      <c r="L157" s="313" t="s">
        <v>386</v>
      </c>
      <c r="M157" s="208" t="s">
        <v>387</v>
      </c>
      <c r="N157" s="208" t="s">
        <v>388</v>
      </c>
      <c r="O157" s="265" t="s">
        <v>190</v>
      </c>
    </row>
    <row r="158" spans="1:15" ht="12.75" customHeight="1">
      <c r="A158" s="74">
        <v>11</v>
      </c>
      <c r="B158" s="256" t="s">
        <v>225</v>
      </c>
      <c r="C158" s="36" t="s">
        <v>21</v>
      </c>
      <c r="D158" s="24"/>
      <c r="E158" s="159"/>
      <c r="F158" s="174">
        <f t="shared" si="10"/>
        <v>0</v>
      </c>
      <c r="G158" s="174">
        <v>0</v>
      </c>
      <c r="H158" s="174">
        <v>0</v>
      </c>
      <c r="I158" s="174">
        <f t="shared" si="9"/>
        <v>0</v>
      </c>
      <c r="J158" s="229" t="s">
        <v>115</v>
      </c>
      <c r="K158" s="38" t="s">
        <v>140</v>
      </c>
      <c r="L158" s="313" t="s">
        <v>386</v>
      </c>
      <c r="M158" s="208" t="s">
        <v>387</v>
      </c>
      <c r="N158" s="208" t="s">
        <v>388</v>
      </c>
      <c r="O158" s="265" t="s">
        <v>190</v>
      </c>
    </row>
    <row r="159" spans="1:15" ht="12.75" customHeight="1">
      <c r="A159" s="74">
        <v>12</v>
      </c>
      <c r="B159" s="122" t="s">
        <v>77</v>
      </c>
      <c r="C159" s="36" t="s">
        <v>21</v>
      </c>
      <c r="D159" s="24"/>
      <c r="E159" s="159"/>
      <c r="F159" s="174">
        <f t="shared" si="10"/>
        <v>0</v>
      </c>
      <c r="G159" s="174">
        <v>0</v>
      </c>
      <c r="H159" s="174">
        <v>0</v>
      </c>
      <c r="I159" s="174">
        <f t="shared" si="9"/>
        <v>0</v>
      </c>
      <c r="J159" s="229" t="s">
        <v>115</v>
      </c>
      <c r="K159" s="38" t="s">
        <v>140</v>
      </c>
      <c r="L159" s="313" t="s">
        <v>386</v>
      </c>
      <c r="M159" s="208" t="s">
        <v>387</v>
      </c>
      <c r="N159" s="208" t="s">
        <v>388</v>
      </c>
      <c r="O159" s="265" t="s">
        <v>190</v>
      </c>
    </row>
    <row r="160" spans="1:15" ht="12.75" customHeight="1">
      <c r="A160" s="74">
        <v>13</v>
      </c>
      <c r="B160" s="1" t="s">
        <v>89</v>
      </c>
      <c r="C160" s="145" t="s">
        <v>21</v>
      </c>
      <c r="D160" s="146"/>
      <c r="E160" s="160"/>
      <c r="F160" s="174">
        <f t="shared" si="10"/>
        <v>0</v>
      </c>
      <c r="G160" s="174">
        <v>0</v>
      </c>
      <c r="H160" s="174">
        <v>0</v>
      </c>
      <c r="I160" s="174">
        <f t="shared" si="9"/>
        <v>0</v>
      </c>
      <c r="J160" s="229" t="s">
        <v>115</v>
      </c>
      <c r="K160" s="38" t="s">
        <v>140</v>
      </c>
      <c r="L160" s="313" t="s">
        <v>386</v>
      </c>
      <c r="M160" s="208" t="s">
        <v>387</v>
      </c>
      <c r="N160" s="208" t="s">
        <v>388</v>
      </c>
      <c r="O160" s="265" t="s">
        <v>190</v>
      </c>
    </row>
    <row r="161" spans="1:15" ht="12.75" customHeight="1">
      <c r="A161" s="76"/>
      <c r="B161" s="339"/>
      <c r="C161" s="340"/>
      <c r="D161" s="341"/>
      <c r="E161" s="342"/>
      <c r="F161" s="175"/>
      <c r="G161" s="175"/>
      <c r="H161" s="175"/>
      <c r="I161" s="175"/>
      <c r="J161" s="343"/>
      <c r="K161" s="46"/>
      <c r="L161" s="331"/>
      <c r="M161" s="332"/>
      <c r="N161" s="332"/>
      <c r="O161" s="344"/>
    </row>
    <row r="162" spans="1:15" ht="12.75" customHeight="1" thickBot="1">
      <c r="A162" s="79"/>
      <c r="B162" s="354" t="s">
        <v>294</v>
      </c>
      <c r="C162" s="41"/>
      <c r="D162" s="28"/>
      <c r="E162" s="45"/>
      <c r="F162" s="39"/>
      <c r="G162" s="298"/>
      <c r="H162" s="298"/>
      <c r="I162" s="298"/>
      <c r="J162" s="198"/>
      <c r="K162" s="46"/>
      <c r="L162" s="47"/>
      <c r="M162" s="47"/>
      <c r="N162" s="47"/>
      <c r="O162" s="217"/>
    </row>
    <row r="163" spans="1:15" ht="12.75" customHeight="1" thickBot="1">
      <c r="A163" s="95" t="s">
        <v>60</v>
      </c>
      <c r="B163" s="133"/>
      <c r="C163" s="96"/>
      <c r="D163" s="96"/>
      <c r="E163" s="96"/>
      <c r="F163" s="96"/>
      <c r="G163" s="96"/>
      <c r="H163" s="96"/>
      <c r="I163" s="96"/>
      <c r="J163" s="199"/>
      <c r="K163" s="96"/>
      <c r="L163" s="96"/>
      <c r="M163" s="96"/>
      <c r="N163" s="96"/>
      <c r="O163" s="220"/>
    </row>
    <row r="164" spans="1:15" ht="12.75" customHeight="1">
      <c r="A164" s="75">
        <v>1</v>
      </c>
      <c r="B164" s="118" t="s">
        <v>41</v>
      </c>
      <c r="C164" s="36" t="s">
        <v>21</v>
      </c>
      <c r="D164" s="24"/>
      <c r="E164" s="151" t="s">
        <v>158</v>
      </c>
      <c r="F164" s="172">
        <f>H164/1.19</f>
        <v>0</v>
      </c>
      <c r="G164" s="174">
        <f>F164/4.5</f>
        <v>0</v>
      </c>
      <c r="H164" s="172">
        <v>0</v>
      </c>
      <c r="I164" s="172">
        <f>G164*1.19</f>
        <v>0</v>
      </c>
      <c r="J164" s="187" t="s">
        <v>115</v>
      </c>
      <c r="K164" s="11" t="s">
        <v>140</v>
      </c>
      <c r="L164" s="313" t="s">
        <v>386</v>
      </c>
      <c r="M164" s="208" t="s">
        <v>387</v>
      </c>
      <c r="N164" s="208" t="s">
        <v>388</v>
      </c>
      <c r="O164" s="209" t="s">
        <v>190</v>
      </c>
    </row>
    <row r="165" spans="1:15" ht="12.75" customHeight="1">
      <c r="A165" s="75">
        <v>2</v>
      </c>
      <c r="B165" s="118" t="s">
        <v>295</v>
      </c>
      <c r="C165" s="36" t="s">
        <v>21</v>
      </c>
      <c r="D165" s="24">
        <v>7</v>
      </c>
      <c r="E165" s="240" t="s">
        <v>259</v>
      </c>
      <c r="F165" s="172">
        <f aca="true" t="shared" si="11" ref="F165:F190">H165/1.19</f>
        <v>12605.042016806723</v>
      </c>
      <c r="G165" s="174">
        <f aca="true" t="shared" si="12" ref="G165:G190">F165/4.5</f>
        <v>2801.120448179272</v>
      </c>
      <c r="H165" s="172">
        <v>15000</v>
      </c>
      <c r="I165" s="172">
        <f aca="true" t="shared" si="13" ref="I165:I190">G165*1.19</f>
        <v>3333.3333333333335</v>
      </c>
      <c r="J165" s="187" t="s">
        <v>115</v>
      </c>
      <c r="K165" s="11" t="s">
        <v>140</v>
      </c>
      <c r="L165" s="313" t="s">
        <v>386</v>
      </c>
      <c r="M165" s="208" t="s">
        <v>387</v>
      </c>
      <c r="N165" s="208" t="s">
        <v>388</v>
      </c>
      <c r="O165" s="209" t="s">
        <v>190</v>
      </c>
    </row>
    <row r="166" spans="1:15" ht="12.75" customHeight="1">
      <c r="A166" s="75">
        <v>3</v>
      </c>
      <c r="B166" s="118" t="s">
        <v>49</v>
      </c>
      <c r="C166" s="26" t="s">
        <v>21</v>
      </c>
      <c r="D166" s="21"/>
      <c r="E166" s="152"/>
      <c r="F166" s="172">
        <f t="shared" si="11"/>
        <v>0</v>
      </c>
      <c r="G166" s="174">
        <f t="shared" si="12"/>
        <v>0</v>
      </c>
      <c r="H166" s="172">
        <v>0</v>
      </c>
      <c r="I166" s="172">
        <f t="shared" si="13"/>
        <v>0</v>
      </c>
      <c r="J166" s="187" t="s">
        <v>115</v>
      </c>
      <c r="K166" s="11" t="s">
        <v>140</v>
      </c>
      <c r="L166" s="313" t="s">
        <v>386</v>
      </c>
      <c r="M166" s="208" t="s">
        <v>387</v>
      </c>
      <c r="N166" s="208" t="s">
        <v>388</v>
      </c>
      <c r="O166" s="209" t="s">
        <v>190</v>
      </c>
    </row>
    <row r="167" spans="1:15" ht="12.75" customHeight="1">
      <c r="A167" s="75">
        <v>4</v>
      </c>
      <c r="B167" s="118" t="s">
        <v>87</v>
      </c>
      <c r="C167" s="36" t="s">
        <v>23</v>
      </c>
      <c r="D167" s="24"/>
      <c r="E167" s="240" t="s">
        <v>187</v>
      </c>
      <c r="F167" s="172">
        <f t="shared" si="11"/>
        <v>0</v>
      </c>
      <c r="G167" s="174">
        <f t="shared" si="12"/>
        <v>0</v>
      </c>
      <c r="H167" s="172">
        <v>0</v>
      </c>
      <c r="I167" s="172">
        <f t="shared" si="13"/>
        <v>0</v>
      </c>
      <c r="J167" s="187" t="s">
        <v>115</v>
      </c>
      <c r="K167" s="11" t="s">
        <v>140</v>
      </c>
      <c r="L167" s="313" t="s">
        <v>386</v>
      </c>
      <c r="M167" s="208" t="s">
        <v>387</v>
      </c>
      <c r="N167" s="208" t="s">
        <v>388</v>
      </c>
      <c r="O167" s="209" t="s">
        <v>190</v>
      </c>
    </row>
    <row r="168" spans="1:15" ht="12.75" customHeight="1">
      <c r="A168" s="75">
        <v>5</v>
      </c>
      <c r="B168" s="118" t="s">
        <v>86</v>
      </c>
      <c r="C168" s="36" t="s">
        <v>21</v>
      </c>
      <c r="D168" s="24"/>
      <c r="E168" s="151"/>
      <c r="F168" s="172">
        <f t="shared" si="11"/>
        <v>0</v>
      </c>
      <c r="G168" s="174">
        <f t="shared" si="12"/>
        <v>0</v>
      </c>
      <c r="H168" s="172">
        <v>0</v>
      </c>
      <c r="I168" s="172">
        <f t="shared" si="13"/>
        <v>0</v>
      </c>
      <c r="J168" s="187" t="s">
        <v>115</v>
      </c>
      <c r="K168" s="11" t="s">
        <v>140</v>
      </c>
      <c r="L168" s="313" t="s">
        <v>386</v>
      </c>
      <c r="M168" s="208" t="s">
        <v>387</v>
      </c>
      <c r="N168" s="208" t="s">
        <v>388</v>
      </c>
      <c r="O168" s="209" t="s">
        <v>190</v>
      </c>
    </row>
    <row r="169" spans="1:15" ht="12.75" customHeight="1">
      <c r="A169" s="75">
        <v>6</v>
      </c>
      <c r="B169" s="118" t="s">
        <v>45</v>
      </c>
      <c r="C169" s="36" t="s">
        <v>21</v>
      </c>
      <c r="D169" s="24"/>
      <c r="E169" s="151" t="s">
        <v>159</v>
      </c>
      <c r="F169" s="172">
        <f t="shared" si="11"/>
        <v>0</v>
      </c>
      <c r="G169" s="174">
        <f t="shared" si="12"/>
        <v>0</v>
      </c>
      <c r="H169" s="172">
        <v>0</v>
      </c>
      <c r="I169" s="172">
        <f t="shared" si="13"/>
        <v>0</v>
      </c>
      <c r="J169" s="187" t="s">
        <v>115</v>
      </c>
      <c r="K169" s="11" t="s">
        <v>140</v>
      </c>
      <c r="L169" s="313" t="s">
        <v>386</v>
      </c>
      <c r="M169" s="208" t="s">
        <v>387</v>
      </c>
      <c r="N169" s="208" t="s">
        <v>388</v>
      </c>
      <c r="O169" s="209" t="s">
        <v>190</v>
      </c>
    </row>
    <row r="170" spans="1:15" ht="12.75" customHeight="1">
      <c r="A170" s="75">
        <v>7</v>
      </c>
      <c r="B170" s="118" t="s">
        <v>65</v>
      </c>
      <c r="C170" s="36" t="s">
        <v>21</v>
      </c>
      <c r="D170" s="24"/>
      <c r="E170" s="151"/>
      <c r="F170" s="172">
        <f t="shared" si="11"/>
        <v>0</v>
      </c>
      <c r="G170" s="174">
        <f t="shared" si="12"/>
        <v>0</v>
      </c>
      <c r="H170" s="172">
        <v>0</v>
      </c>
      <c r="I170" s="172">
        <f t="shared" si="13"/>
        <v>0</v>
      </c>
      <c r="J170" s="187" t="s">
        <v>115</v>
      </c>
      <c r="K170" s="11" t="s">
        <v>140</v>
      </c>
      <c r="L170" s="313" t="s">
        <v>386</v>
      </c>
      <c r="M170" s="208" t="s">
        <v>387</v>
      </c>
      <c r="N170" s="208" t="s">
        <v>388</v>
      </c>
      <c r="O170" s="209" t="s">
        <v>190</v>
      </c>
    </row>
    <row r="171" spans="1:15" ht="12.75" customHeight="1">
      <c r="A171" s="75">
        <v>8</v>
      </c>
      <c r="B171" s="118" t="s">
        <v>44</v>
      </c>
      <c r="C171" s="36" t="s">
        <v>21</v>
      </c>
      <c r="D171" s="24"/>
      <c r="E171" s="151" t="s">
        <v>160</v>
      </c>
      <c r="F171" s="172">
        <f t="shared" si="11"/>
        <v>0</v>
      </c>
      <c r="G171" s="174">
        <f t="shared" si="12"/>
        <v>0</v>
      </c>
      <c r="H171" s="172">
        <v>0</v>
      </c>
      <c r="I171" s="172">
        <f t="shared" si="13"/>
        <v>0</v>
      </c>
      <c r="J171" s="187" t="s">
        <v>115</v>
      </c>
      <c r="K171" s="11" t="s">
        <v>140</v>
      </c>
      <c r="L171" s="313" t="s">
        <v>386</v>
      </c>
      <c r="M171" s="208" t="s">
        <v>387</v>
      </c>
      <c r="N171" s="208" t="s">
        <v>388</v>
      </c>
      <c r="O171" s="209" t="s">
        <v>190</v>
      </c>
    </row>
    <row r="172" spans="1:15" ht="12.75" customHeight="1">
      <c r="A172" s="75">
        <v>9</v>
      </c>
      <c r="B172" s="118" t="s">
        <v>260</v>
      </c>
      <c r="C172" s="14" t="s">
        <v>21</v>
      </c>
      <c r="D172" s="13"/>
      <c r="E172" s="153" t="s">
        <v>261</v>
      </c>
      <c r="F172" s="172">
        <f t="shared" si="11"/>
        <v>0</v>
      </c>
      <c r="G172" s="174">
        <f t="shared" si="12"/>
        <v>0</v>
      </c>
      <c r="H172" s="172">
        <v>0</v>
      </c>
      <c r="I172" s="172">
        <f t="shared" si="13"/>
        <v>0</v>
      </c>
      <c r="J172" s="187" t="s">
        <v>115</v>
      </c>
      <c r="K172" s="11" t="s">
        <v>140</v>
      </c>
      <c r="L172" s="313" t="s">
        <v>386</v>
      </c>
      <c r="M172" s="208" t="s">
        <v>387</v>
      </c>
      <c r="N172" s="208" t="s">
        <v>388</v>
      </c>
      <c r="O172" s="209" t="s">
        <v>190</v>
      </c>
    </row>
    <row r="173" spans="1:15" ht="12.75" customHeight="1">
      <c r="A173" s="75">
        <v>10</v>
      </c>
      <c r="B173" s="118" t="s">
        <v>26</v>
      </c>
      <c r="C173" s="14" t="s">
        <v>21</v>
      </c>
      <c r="D173" s="13">
        <v>7</v>
      </c>
      <c r="E173" s="152" t="s">
        <v>356</v>
      </c>
      <c r="F173" s="172">
        <f t="shared" si="11"/>
        <v>1680.6722689075632</v>
      </c>
      <c r="G173" s="174">
        <f t="shared" si="12"/>
        <v>373.48272642390293</v>
      </c>
      <c r="H173" s="172">
        <v>2000</v>
      </c>
      <c r="I173" s="172">
        <f t="shared" si="13"/>
        <v>444.44444444444446</v>
      </c>
      <c r="J173" s="187" t="s">
        <v>115</v>
      </c>
      <c r="K173" s="11" t="s">
        <v>140</v>
      </c>
      <c r="L173" s="313" t="s">
        <v>386</v>
      </c>
      <c r="M173" s="208" t="s">
        <v>387</v>
      </c>
      <c r="N173" s="208" t="s">
        <v>388</v>
      </c>
      <c r="O173" s="209" t="s">
        <v>190</v>
      </c>
    </row>
    <row r="174" spans="1:15" ht="12.75" customHeight="1">
      <c r="A174" s="75">
        <v>11</v>
      </c>
      <c r="B174" s="118" t="s">
        <v>43</v>
      </c>
      <c r="C174" s="14" t="s">
        <v>21</v>
      </c>
      <c r="D174" s="13"/>
      <c r="E174" s="372" t="s">
        <v>4</v>
      </c>
      <c r="F174" s="172">
        <f t="shared" si="11"/>
        <v>363.02521008403363</v>
      </c>
      <c r="G174" s="174">
        <f t="shared" si="12"/>
        <v>80.67226890756302</v>
      </c>
      <c r="H174" s="172">
        <v>432</v>
      </c>
      <c r="I174" s="172">
        <f t="shared" si="13"/>
        <v>95.99999999999999</v>
      </c>
      <c r="J174" s="187" t="s">
        <v>115</v>
      </c>
      <c r="K174" s="11" t="s">
        <v>140</v>
      </c>
      <c r="L174" s="313" t="s">
        <v>386</v>
      </c>
      <c r="M174" s="208" t="s">
        <v>387</v>
      </c>
      <c r="N174" s="208" t="s">
        <v>388</v>
      </c>
      <c r="O174" s="209" t="s">
        <v>190</v>
      </c>
    </row>
    <row r="175" spans="1:15" ht="12.75" customHeight="1">
      <c r="A175" s="75">
        <v>12</v>
      </c>
      <c r="B175" s="118" t="s">
        <v>15</v>
      </c>
      <c r="C175" s="14" t="s">
        <v>21</v>
      </c>
      <c r="D175" s="13"/>
      <c r="E175" s="152"/>
      <c r="F175" s="172">
        <f t="shared" si="11"/>
        <v>0</v>
      </c>
      <c r="G175" s="174">
        <f t="shared" si="12"/>
        <v>0</v>
      </c>
      <c r="H175" s="172">
        <v>0</v>
      </c>
      <c r="I175" s="172">
        <f t="shared" si="13"/>
        <v>0</v>
      </c>
      <c r="J175" s="187" t="s">
        <v>115</v>
      </c>
      <c r="K175" s="11" t="s">
        <v>140</v>
      </c>
      <c r="L175" s="313" t="s">
        <v>386</v>
      </c>
      <c r="M175" s="208" t="s">
        <v>387</v>
      </c>
      <c r="N175" s="208" t="s">
        <v>388</v>
      </c>
      <c r="O175" s="209" t="s">
        <v>190</v>
      </c>
    </row>
    <row r="176" spans="1:15" ht="12.75" customHeight="1">
      <c r="A176" s="75">
        <v>13</v>
      </c>
      <c r="B176" s="118" t="s">
        <v>79</v>
      </c>
      <c r="C176" s="14" t="s">
        <v>21</v>
      </c>
      <c r="D176" s="13"/>
      <c r="E176" s="240" t="s">
        <v>186</v>
      </c>
      <c r="F176" s="172">
        <f t="shared" si="11"/>
        <v>0</v>
      </c>
      <c r="G176" s="174">
        <f t="shared" si="12"/>
        <v>0</v>
      </c>
      <c r="H176" s="172">
        <v>0</v>
      </c>
      <c r="I176" s="172">
        <f t="shared" si="13"/>
        <v>0</v>
      </c>
      <c r="J176" s="187" t="s">
        <v>115</v>
      </c>
      <c r="K176" s="11" t="s">
        <v>140</v>
      </c>
      <c r="L176" s="313" t="s">
        <v>386</v>
      </c>
      <c r="M176" s="208" t="s">
        <v>387</v>
      </c>
      <c r="N176" s="208" t="s">
        <v>388</v>
      </c>
      <c r="O176" s="209" t="s">
        <v>190</v>
      </c>
    </row>
    <row r="177" spans="1:15" ht="12.75" customHeight="1">
      <c r="A177" s="75">
        <v>14</v>
      </c>
      <c r="B177" s="118" t="s">
        <v>16</v>
      </c>
      <c r="C177" s="36" t="s">
        <v>21</v>
      </c>
      <c r="D177" s="24"/>
      <c r="E177" s="153"/>
      <c r="F177" s="172">
        <f t="shared" si="11"/>
        <v>0</v>
      </c>
      <c r="G177" s="174">
        <f t="shared" si="12"/>
        <v>0</v>
      </c>
      <c r="H177" s="172">
        <v>0</v>
      </c>
      <c r="I177" s="172">
        <f t="shared" si="13"/>
        <v>0</v>
      </c>
      <c r="J177" s="187" t="s">
        <v>115</v>
      </c>
      <c r="K177" s="11" t="s">
        <v>140</v>
      </c>
      <c r="L177" s="313" t="s">
        <v>386</v>
      </c>
      <c r="M177" s="208" t="s">
        <v>387</v>
      </c>
      <c r="N177" s="208" t="s">
        <v>388</v>
      </c>
      <c r="O177" s="209" t="s">
        <v>190</v>
      </c>
    </row>
    <row r="178" spans="1:15" ht="12.75" customHeight="1">
      <c r="A178" s="75">
        <v>15</v>
      </c>
      <c r="B178" s="118" t="s">
        <v>17</v>
      </c>
      <c r="C178" s="36" t="s">
        <v>21</v>
      </c>
      <c r="D178" s="24"/>
      <c r="E178" s="153"/>
      <c r="F178" s="172">
        <f t="shared" si="11"/>
        <v>0</v>
      </c>
      <c r="G178" s="174">
        <f t="shared" si="12"/>
        <v>0</v>
      </c>
      <c r="H178" s="172">
        <v>0</v>
      </c>
      <c r="I178" s="172">
        <f t="shared" si="13"/>
        <v>0</v>
      </c>
      <c r="J178" s="187" t="s">
        <v>115</v>
      </c>
      <c r="K178" s="11" t="s">
        <v>140</v>
      </c>
      <c r="L178" s="313" t="s">
        <v>386</v>
      </c>
      <c r="M178" s="208" t="s">
        <v>387</v>
      </c>
      <c r="N178" s="208" t="s">
        <v>388</v>
      </c>
      <c r="O178" s="209" t="s">
        <v>190</v>
      </c>
    </row>
    <row r="179" spans="1:15" ht="12.75" customHeight="1">
      <c r="A179" s="75">
        <v>16</v>
      </c>
      <c r="B179" s="118" t="s">
        <v>18</v>
      </c>
      <c r="C179" s="36" t="s">
        <v>21</v>
      </c>
      <c r="D179" s="24"/>
      <c r="E179" s="153" t="s">
        <v>161</v>
      </c>
      <c r="F179" s="172">
        <f t="shared" si="11"/>
        <v>0</v>
      </c>
      <c r="G179" s="174">
        <f t="shared" si="12"/>
        <v>0</v>
      </c>
      <c r="H179" s="172">
        <v>0</v>
      </c>
      <c r="I179" s="172">
        <f t="shared" si="13"/>
        <v>0</v>
      </c>
      <c r="J179" s="187" t="s">
        <v>115</v>
      </c>
      <c r="K179" s="11" t="s">
        <v>140</v>
      </c>
      <c r="L179" s="313" t="s">
        <v>386</v>
      </c>
      <c r="M179" s="208" t="s">
        <v>387</v>
      </c>
      <c r="N179" s="208" t="s">
        <v>388</v>
      </c>
      <c r="O179" s="209" t="s">
        <v>190</v>
      </c>
    </row>
    <row r="180" spans="1:15" ht="12.75" customHeight="1">
      <c r="A180" s="75">
        <v>17</v>
      </c>
      <c r="B180" s="117" t="s">
        <v>180</v>
      </c>
      <c r="C180" s="14" t="s">
        <v>21</v>
      </c>
      <c r="D180" s="13"/>
      <c r="E180" s="240" t="s">
        <v>179</v>
      </c>
      <c r="F180" s="172">
        <f t="shared" si="11"/>
        <v>0</v>
      </c>
      <c r="G180" s="174">
        <f t="shared" si="12"/>
        <v>0</v>
      </c>
      <c r="H180" s="172">
        <v>0</v>
      </c>
      <c r="I180" s="172">
        <f t="shared" si="13"/>
        <v>0</v>
      </c>
      <c r="J180" s="187" t="s">
        <v>115</v>
      </c>
      <c r="K180" s="11" t="s">
        <v>140</v>
      </c>
      <c r="L180" s="313" t="s">
        <v>386</v>
      </c>
      <c r="M180" s="208" t="s">
        <v>387</v>
      </c>
      <c r="N180" s="208" t="s">
        <v>388</v>
      </c>
      <c r="O180" s="209" t="s">
        <v>190</v>
      </c>
    </row>
    <row r="181" spans="1:15" ht="12.75" customHeight="1">
      <c r="A181" s="75">
        <v>18</v>
      </c>
      <c r="B181" s="119" t="s">
        <v>185</v>
      </c>
      <c r="C181" s="27" t="s">
        <v>21</v>
      </c>
      <c r="D181" s="13"/>
      <c r="E181" s="240" t="s">
        <v>184</v>
      </c>
      <c r="F181" s="172">
        <f t="shared" si="11"/>
        <v>0</v>
      </c>
      <c r="G181" s="174">
        <f t="shared" si="12"/>
        <v>0</v>
      </c>
      <c r="H181" s="172">
        <v>0</v>
      </c>
      <c r="I181" s="172">
        <f t="shared" si="13"/>
        <v>0</v>
      </c>
      <c r="J181" s="187" t="s">
        <v>115</v>
      </c>
      <c r="K181" s="11" t="s">
        <v>140</v>
      </c>
      <c r="L181" s="313" t="s">
        <v>386</v>
      </c>
      <c r="M181" s="208" t="s">
        <v>387</v>
      </c>
      <c r="N181" s="208" t="s">
        <v>388</v>
      </c>
      <c r="O181" s="209" t="s">
        <v>190</v>
      </c>
    </row>
    <row r="182" spans="1:15" ht="12.75" customHeight="1">
      <c r="A182" s="75">
        <v>19</v>
      </c>
      <c r="B182" s="119" t="s">
        <v>83</v>
      </c>
      <c r="C182" s="149" t="s">
        <v>21</v>
      </c>
      <c r="D182" s="22"/>
      <c r="E182" s="240" t="s">
        <v>183</v>
      </c>
      <c r="F182" s="172">
        <f t="shared" si="11"/>
        <v>0</v>
      </c>
      <c r="G182" s="174">
        <f t="shared" si="12"/>
        <v>0</v>
      </c>
      <c r="H182" s="172">
        <v>0</v>
      </c>
      <c r="I182" s="172">
        <f t="shared" si="13"/>
        <v>0</v>
      </c>
      <c r="J182" s="187" t="s">
        <v>115</v>
      </c>
      <c r="K182" s="11" t="s">
        <v>140</v>
      </c>
      <c r="L182" s="313" t="s">
        <v>386</v>
      </c>
      <c r="M182" s="208" t="s">
        <v>387</v>
      </c>
      <c r="N182" s="208" t="s">
        <v>388</v>
      </c>
      <c r="O182" s="209" t="s">
        <v>190</v>
      </c>
    </row>
    <row r="183" spans="1:15" ht="12.75" customHeight="1">
      <c r="A183" s="75">
        <v>20</v>
      </c>
      <c r="B183" s="119" t="s">
        <v>353</v>
      </c>
      <c r="C183" s="149" t="s">
        <v>21</v>
      </c>
      <c r="D183" s="22"/>
      <c r="E183" s="240" t="s">
        <v>181</v>
      </c>
      <c r="F183" s="172">
        <f t="shared" si="11"/>
        <v>2521.008403361345</v>
      </c>
      <c r="G183" s="174">
        <f t="shared" si="12"/>
        <v>560.2240896358544</v>
      </c>
      <c r="H183" s="172">
        <v>3000</v>
      </c>
      <c r="I183" s="172">
        <f t="shared" si="13"/>
        <v>666.6666666666667</v>
      </c>
      <c r="J183" s="187" t="s">
        <v>115</v>
      </c>
      <c r="K183" s="11" t="s">
        <v>140</v>
      </c>
      <c r="L183" s="313" t="s">
        <v>386</v>
      </c>
      <c r="M183" s="208" t="s">
        <v>387</v>
      </c>
      <c r="N183" s="208" t="s">
        <v>388</v>
      </c>
      <c r="O183" s="209" t="s">
        <v>190</v>
      </c>
    </row>
    <row r="184" spans="1:15" ht="12.75" customHeight="1">
      <c r="A184" s="75">
        <v>21</v>
      </c>
      <c r="B184" s="119" t="s">
        <v>84</v>
      </c>
      <c r="C184" s="149" t="s">
        <v>21</v>
      </c>
      <c r="D184" s="22"/>
      <c r="E184" s="154"/>
      <c r="F184" s="172">
        <f t="shared" si="11"/>
        <v>0</v>
      </c>
      <c r="G184" s="174">
        <f t="shared" si="12"/>
        <v>0</v>
      </c>
      <c r="H184" s="172">
        <v>0</v>
      </c>
      <c r="I184" s="172">
        <f t="shared" si="13"/>
        <v>0</v>
      </c>
      <c r="J184" s="187" t="s">
        <v>115</v>
      </c>
      <c r="K184" s="11" t="s">
        <v>140</v>
      </c>
      <c r="L184" s="313" t="s">
        <v>386</v>
      </c>
      <c r="M184" s="208" t="s">
        <v>387</v>
      </c>
      <c r="N184" s="208" t="s">
        <v>388</v>
      </c>
      <c r="O184" s="209" t="s">
        <v>190</v>
      </c>
    </row>
    <row r="185" spans="1:15" ht="12.75" customHeight="1">
      <c r="A185" s="75">
        <v>22</v>
      </c>
      <c r="B185" s="119" t="s">
        <v>85</v>
      </c>
      <c r="C185" s="149" t="s">
        <v>21</v>
      </c>
      <c r="D185" s="150"/>
      <c r="E185" s="155" t="s">
        <v>182</v>
      </c>
      <c r="F185" s="172">
        <f t="shared" si="11"/>
        <v>0</v>
      </c>
      <c r="G185" s="174">
        <f t="shared" si="12"/>
        <v>0</v>
      </c>
      <c r="H185" s="172">
        <v>0</v>
      </c>
      <c r="I185" s="172">
        <f t="shared" si="13"/>
        <v>0</v>
      </c>
      <c r="J185" s="187" t="s">
        <v>115</v>
      </c>
      <c r="K185" s="11" t="s">
        <v>140</v>
      </c>
      <c r="L185" s="313" t="s">
        <v>386</v>
      </c>
      <c r="M185" s="208" t="s">
        <v>387</v>
      </c>
      <c r="N185" s="208" t="s">
        <v>388</v>
      </c>
      <c r="O185" s="209" t="s">
        <v>190</v>
      </c>
    </row>
    <row r="186" spans="1:15" ht="12.75" customHeight="1">
      <c r="A186" s="75">
        <v>23</v>
      </c>
      <c r="B186" s="118" t="s">
        <v>305</v>
      </c>
      <c r="C186" s="14" t="s">
        <v>21</v>
      </c>
      <c r="D186" s="13"/>
      <c r="E186" s="244" t="s">
        <v>306</v>
      </c>
      <c r="F186" s="172">
        <f t="shared" si="11"/>
        <v>1201.6806722689075</v>
      </c>
      <c r="G186" s="174">
        <f t="shared" si="12"/>
        <v>267.0401493930906</v>
      </c>
      <c r="H186" s="174">
        <v>1430</v>
      </c>
      <c r="I186" s="172">
        <f t="shared" si="13"/>
        <v>317.77777777777777</v>
      </c>
      <c r="J186" s="229" t="s">
        <v>115</v>
      </c>
      <c r="K186" s="38" t="s">
        <v>140</v>
      </c>
      <c r="L186" s="313" t="s">
        <v>386</v>
      </c>
      <c r="M186" s="208" t="s">
        <v>387</v>
      </c>
      <c r="N186" s="208" t="s">
        <v>388</v>
      </c>
      <c r="O186" s="265" t="s">
        <v>190</v>
      </c>
    </row>
    <row r="187" spans="1:15" ht="12.75" customHeight="1">
      <c r="A187" s="75">
        <v>24</v>
      </c>
      <c r="B187" s="129" t="s">
        <v>336</v>
      </c>
      <c r="C187" s="14" t="s">
        <v>21</v>
      </c>
      <c r="D187" s="17">
        <v>1</v>
      </c>
      <c r="E187" s="244" t="s">
        <v>337</v>
      </c>
      <c r="F187" s="172">
        <f t="shared" si="11"/>
        <v>703.8655462184875</v>
      </c>
      <c r="G187" s="174">
        <f t="shared" si="12"/>
        <v>156.41456582633054</v>
      </c>
      <c r="H187" s="174">
        <v>837.6</v>
      </c>
      <c r="I187" s="172">
        <f t="shared" si="13"/>
        <v>186.13333333333335</v>
      </c>
      <c r="J187" s="229" t="s">
        <v>115</v>
      </c>
      <c r="K187" s="38" t="s">
        <v>140</v>
      </c>
      <c r="L187" s="313" t="s">
        <v>386</v>
      </c>
      <c r="M187" s="208" t="s">
        <v>387</v>
      </c>
      <c r="N187" s="208" t="s">
        <v>388</v>
      </c>
      <c r="O187" s="265" t="s">
        <v>190</v>
      </c>
    </row>
    <row r="188" spans="1:15" ht="12.75" customHeight="1">
      <c r="A188" s="75">
        <v>25</v>
      </c>
      <c r="B188" s="129" t="s">
        <v>354</v>
      </c>
      <c r="C188" s="14" t="s">
        <v>21</v>
      </c>
      <c r="D188" s="17">
        <v>2</v>
      </c>
      <c r="E188" s="244" t="s">
        <v>337</v>
      </c>
      <c r="F188" s="172">
        <f t="shared" si="11"/>
        <v>739.4957983193277</v>
      </c>
      <c r="G188" s="174">
        <f t="shared" si="12"/>
        <v>164.33239962651726</v>
      </c>
      <c r="H188" s="174">
        <v>880</v>
      </c>
      <c r="I188" s="172">
        <f t="shared" si="13"/>
        <v>195.55555555555551</v>
      </c>
      <c r="J188" s="229" t="s">
        <v>115</v>
      </c>
      <c r="K188" s="38" t="s">
        <v>140</v>
      </c>
      <c r="L188" s="313" t="s">
        <v>386</v>
      </c>
      <c r="M188" s="208" t="s">
        <v>387</v>
      </c>
      <c r="N188" s="208" t="s">
        <v>388</v>
      </c>
      <c r="O188" s="265" t="s">
        <v>190</v>
      </c>
    </row>
    <row r="189" spans="1:15" ht="12.75" customHeight="1">
      <c r="A189" s="75">
        <v>26</v>
      </c>
      <c r="B189" s="129" t="s">
        <v>244</v>
      </c>
      <c r="C189" s="14" t="s">
        <v>21</v>
      </c>
      <c r="D189" s="17"/>
      <c r="E189" s="244" t="s">
        <v>355</v>
      </c>
      <c r="F189" s="172">
        <f t="shared" si="11"/>
        <v>1089.0756302521008</v>
      </c>
      <c r="G189" s="174">
        <f t="shared" si="12"/>
        <v>242.01680672268907</v>
      </c>
      <c r="H189" s="174">
        <v>1296</v>
      </c>
      <c r="I189" s="172">
        <f t="shared" si="13"/>
        <v>288</v>
      </c>
      <c r="J189" s="229" t="s">
        <v>115</v>
      </c>
      <c r="K189" s="38" t="s">
        <v>140</v>
      </c>
      <c r="L189" s="313" t="s">
        <v>386</v>
      </c>
      <c r="M189" s="208" t="s">
        <v>387</v>
      </c>
      <c r="N189" s="208" t="s">
        <v>388</v>
      </c>
      <c r="O189" s="265" t="s">
        <v>190</v>
      </c>
    </row>
    <row r="190" spans="1:15" ht="12.75" customHeight="1">
      <c r="A190" s="75">
        <v>27</v>
      </c>
      <c r="B190" s="118" t="s">
        <v>358</v>
      </c>
      <c r="C190" s="14" t="s">
        <v>21</v>
      </c>
      <c r="D190" s="13"/>
      <c r="E190" s="244" t="s">
        <v>357</v>
      </c>
      <c r="F190" s="172">
        <f t="shared" si="11"/>
        <v>0</v>
      </c>
      <c r="G190" s="174">
        <f t="shared" si="12"/>
        <v>0</v>
      </c>
      <c r="H190" s="174">
        <v>0</v>
      </c>
      <c r="I190" s="172">
        <f t="shared" si="13"/>
        <v>0</v>
      </c>
      <c r="J190" s="229" t="s">
        <v>115</v>
      </c>
      <c r="K190" s="38" t="s">
        <v>140</v>
      </c>
      <c r="L190" s="313" t="s">
        <v>386</v>
      </c>
      <c r="M190" s="208" t="s">
        <v>387</v>
      </c>
      <c r="N190" s="208" t="s">
        <v>388</v>
      </c>
      <c r="O190" s="265" t="s">
        <v>190</v>
      </c>
    </row>
    <row r="191" spans="1:15" ht="12.75" customHeight="1">
      <c r="A191" s="75"/>
      <c r="B191" s="117"/>
      <c r="C191" s="44"/>
      <c r="D191" s="22"/>
      <c r="E191" s="154"/>
      <c r="F191" s="174"/>
      <c r="G191" s="174"/>
      <c r="H191" s="174"/>
      <c r="I191" s="174"/>
      <c r="J191" s="229"/>
      <c r="K191" s="38"/>
      <c r="L191" s="313"/>
      <c r="M191" s="208"/>
      <c r="N191" s="208"/>
      <c r="O191" s="265"/>
    </row>
    <row r="192" spans="1:15" ht="12.75" customHeight="1" thickBot="1">
      <c r="A192" s="80"/>
      <c r="B192" s="354" t="s">
        <v>294</v>
      </c>
      <c r="C192" s="49"/>
      <c r="D192" s="50"/>
      <c r="E192" s="48"/>
      <c r="F192" s="172">
        <f>H192/1.19</f>
        <v>21008.40336134454</v>
      </c>
      <c r="G192" s="51"/>
      <c r="H192" s="257">
        <v>25000</v>
      </c>
      <c r="I192" s="51">
        <f>G192*1.19</f>
        <v>0</v>
      </c>
      <c r="J192" s="200"/>
      <c r="K192" s="52"/>
      <c r="L192" s="53"/>
      <c r="M192" s="53"/>
      <c r="N192" s="53"/>
      <c r="O192" s="210"/>
    </row>
    <row r="193" spans="1:15" ht="12.75" customHeight="1" thickBot="1">
      <c r="A193" s="97" t="s">
        <v>70</v>
      </c>
      <c r="B193" s="134"/>
      <c r="C193" s="98"/>
      <c r="D193" s="98"/>
      <c r="E193" s="98"/>
      <c r="F193" s="98"/>
      <c r="G193" s="98"/>
      <c r="H193" s="98"/>
      <c r="I193" s="98"/>
      <c r="J193" s="201"/>
      <c r="K193" s="98"/>
      <c r="L193" s="98"/>
      <c r="M193" s="98"/>
      <c r="N193" s="98"/>
      <c r="O193" s="221"/>
    </row>
    <row r="194" spans="1:15" ht="12.75" customHeight="1">
      <c r="A194" s="74">
        <v>1</v>
      </c>
      <c r="B194" s="118" t="s">
        <v>71</v>
      </c>
      <c r="C194" s="26" t="s">
        <v>27</v>
      </c>
      <c r="D194" s="21"/>
      <c r="E194" s="152" t="s">
        <v>162</v>
      </c>
      <c r="F194" s="172">
        <f>H194/1.09</f>
        <v>0</v>
      </c>
      <c r="G194" s="174">
        <f>F194/4.5</f>
        <v>0</v>
      </c>
      <c r="H194" s="367">
        <v>0</v>
      </c>
      <c r="I194" s="172">
        <f>G194*1.09</f>
        <v>0</v>
      </c>
      <c r="J194" s="187" t="s">
        <v>115</v>
      </c>
      <c r="K194" s="11" t="s">
        <v>140</v>
      </c>
      <c r="L194" s="313" t="s">
        <v>386</v>
      </c>
      <c r="M194" s="208" t="s">
        <v>387</v>
      </c>
      <c r="N194" s="208" t="s">
        <v>388</v>
      </c>
      <c r="O194" s="209" t="s">
        <v>190</v>
      </c>
    </row>
    <row r="195" spans="1:15" ht="12.75" customHeight="1">
      <c r="A195" s="74">
        <v>2</v>
      </c>
      <c r="B195" s="124" t="s">
        <v>11</v>
      </c>
      <c r="C195" s="25" t="s">
        <v>27</v>
      </c>
      <c r="D195" s="16"/>
      <c r="E195" s="153" t="s">
        <v>163</v>
      </c>
      <c r="F195" s="172">
        <f>H195/1.19</f>
        <v>0</v>
      </c>
      <c r="G195" s="174">
        <f>F195/4.5</f>
        <v>0</v>
      </c>
      <c r="H195" s="172">
        <v>0</v>
      </c>
      <c r="I195" s="172">
        <f>G195*1.2</f>
        <v>0</v>
      </c>
      <c r="J195" s="187" t="s">
        <v>115</v>
      </c>
      <c r="K195" s="11" t="s">
        <v>140</v>
      </c>
      <c r="L195" s="313" t="s">
        <v>386</v>
      </c>
      <c r="M195" s="208" t="s">
        <v>387</v>
      </c>
      <c r="N195" s="208" t="s">
        <v>388</v>
      </c>
      <c r="O195" s="209" t="s">
        <v>190</v>
      </c>
    </row>
    <row r="196" spans="1:15" ht="12.75" customHeight="1">
      <c r="A196" s="76"/>
      <c r="B196" s="124"/>
      <c r="C196" s="36"/>
      <c r="D196" s="24"/>
      <c r="E196" s="153"/>
      <c r="F196" s="174"/>
      <c r="G196" s="174"/>
      <c r="H196" s="174"/>
      <c r="I196" s="174"/>
      <c r="J196" s="229"/>
      <c r="K196" s="38"/>
      <c r="L196" s="313"/>
      <c r="M196" s="208"/>
      <c r="N196" s="208"/>
      <c r="O196" s="265"/>
    </row>
    <row r="197" spans="1:15" ht="12.75" customHeight="1" thickBot="1">
      <c r="A197" s="78"/>
      <c r="B197" s="354" t="s">
        <v>294</v>
      </c>
      <c r="C197" s="357"/>
      <c r="D197" s="355"/>
      <c r="E197" s="358"/>
      <c r="F197" s="172">
        <f>SUM(F194:F196)</f>
        <v>0</v>
      </c>
      <c r="G197" s="298"/>
      <c r="H197" s="284">
        <v>55000</v>
      </c>
      <c r="I197" s="298"/>
      <c r="J197" s="299"/>
      <c r="K197" s="359"/>
      <c r="L197" s="360"/>
      <c r="M197" s="360"/>
      <c r="N197" s="360"/>
      <c r="O197" s="361"/>
    </row>
    <row r="198" spans="1:15" ht="12.75" customHeight="1" thickBot="1">
      <c r="A198" s="85" t="s">
        <v>67</v>
      </c>
      <c r="B198" s="135"/>
      <c r="C198" s="86"/>
      <c r="D198" s="86"/>
      <c r="E198" s="86"/>
      <c r="F198" s="86"/>
      <c r="G198" s="86"/>
      <c r="H198" s="86"/>
      <c r="I198" s="86"/>
      <c r="J198" s="202"/>
      <c r="K198" s="86"/>
      <c r="L198" s="86"/>
      <c r="M198" s="86"/>
      <c r="N198" s="86"/>
      <c r="O198" s="222"/>
    </row>
    <row r="199" spans="1:15" ht="12.75" customHeight="1">
      <c r="A199" s="74">
        <v>1</v>
      </c>
      <c r="B199" s="121" t="s">
        <v>81</v>
      </c>
      <c r="C199" s="25" t="s">
        <v>21</v>
      </c>
      <c r="D199" s="16"/>
      <c r="E199" s="167" t="s">
        <v>164</v>
      </c>
      <c r="F199" s="172">
        <f>H199/1.05</f>
        <v>1904.7619047619046</v>
      </c>
      <c r="G199" s="172">
        <f>F199/4.5</f>
        <v>423.28042328042324</v>
      </c>
      <c r="H199" s="172">
        <v>2000</v>
      </c>
      <c r="I199" s="172">
        <f>G199*1.05</f>
        <v>444.4444444444444</v>
      </c>
      <c r="J199" s="187" t="s">
        <v>115</v>
      </c>
      <c r="K199" s="11" t="s">
        <v>140</v>
      </c>
      <c r="L199" s="313" t="s">
        <v>386</v>
      </c>
      <c r="M199" s="208" t="s">
        <v>387</v>
      </c>
      <c r="N199" s="208" t="s">
        <v>388</v>
      </c>
      <c r="O199" s="209" t="s">
        <v>190</v>
      </c>
    </row>
    <row r="200" spans="1:15" ht="12.75" customHeight="1">
      <c r="A200" s="74">
        <v>2</v>
      </c>
      <c r="B200" s="131" t="s">
        <v>69</v>
      </c>
      <c r="C200" s="25" t="s">
        <v>21</v>
      </c>
      <c r="D200" s="16"/>
      <c r="E200" s="157" t="s">
        <v>165</v>
      </c>
      <c r="F200" s="172">
        <f>H200/1.19</f>
        <v>840.3361344537816</v>
      </c>
      <c r="G200" s="172">
        <f>F200/4.5</f>
        <v>186.74136321195147</v>
      </c>
      <c r="H200" s="172">
        <v>1000</v>
      </c>
      <c r="I200" s="172">
        <f>G200*1.19</f>
        <v>222.22222222222223</v>
      </c>
      <c r="J200" s="187" t="s">
        <v>115</v>
      </c>
      <c r="K200" s="11" t="s">
        <v>140</v>
      </c>
      <c r="L200" s="313" t="s">
        <v>386</v>
      </c>
      <c r="M200" s="208" t="s">
        <v>387</v>
      </c>
      <c r="N200" s="208" t="s">
        <v>388</v>
      </c>
      <c r="O200" s="209" t="s">
        <v>190</v>
      </c>
    </row>
    <row r="201" spans="1:15" ht="12.75" customHeight="1">
      <c r="A201" s="74">
        <v>3</v>
      </c>
      <c r="B201" s="124" t="s">
        <v>9</v>
      </c>
      <c r="C201" s="43" t="s">
        <v>21</v>
      </c>
      <c r="D201" s="10"/>
      <c r="E201" s="157" t="s">
        <v>165</v>
      </c>
      <c r="F201" s="172">
        <f>H201/1.19</f>
        <v>0</v>
      </c>
      <c r="G201" s="172">
        <f>F201/4.5</f>
        <v>0</v>
      </c>
      <c r="H201" s="172">
        <v>0</v>
      </c>
      <c r="I201" s="172">
        <f>G201*1.2</f>
        <v>0</v>
      </c>
      <c r="J201" s="187" t="s">
        <v>115</v>
      </c>
      <c r="K201" s="11" t="s">
        <v>140</v>
      </c>
      <c r="L201" s="313" t="s">
        <v>386</v>
      </c>
      <c r="M201" s="208" t="s">
        <v>387</v>
      </c>
      <c r="N201" s="208" t="s">
        <v>388</v>
      </c>
      <c r="O201" s="209" t="s">
        <v>190</v>
      </c>
    </row>
    <row r="202" spans="1:15" ht="12.75" customHeight="1">
      <c r="A202" s="74">
        <v>4</v>
      </c>
      <c r="B202" s="124" t="s">
        <v>191</v>
      </c>
      <c r="C202" s="43" t="s">
        <v>78</v>
      </c>
      <c r="D202" s="10"/>
      <c r="E202" s="157"/>
      <c r="F202" s="172">
        <f>H202/1.19</f>
        <v>0</v>
      </c>
      <c r="G202" s="172">
        <f>F202/4.5</f>
        <v>0</v>
      </c>
      <c r="H202" s="172">
        <v>0</v>
      </c>
      <c r="I202" s="172">
        <f>G202*1.2</f>
        <v>0</v>
      </c>
      <c r="J202" s="187" t="s">
        <v>115</v>
      </c>
      <c r="K202" s="11" t="s">
        <v>140</v>
      </c>
      <c r="L202" s="313" t="s">
        <v>386</v>
      </c>
      <c r="M202" s="208" t="s">
        <v>387</v>
      </c>
      <c r="N202" s="208" t="s">
        <v>388</v>
      </c>
      <c r="O202" s="209" t="s">
        <v>190</v>
      </c>
    </row>
    <row r="203" spans="1:15" ht="12.75" customHeight="1">
      <c r="A203" s="74">
        <v>5</v>
      </c>
      <c r="B203" s="112" t="s">
        <v>68</v>
      </c>
      <c r="C203" s="43" t="s">
        <v>21</v>
      </c>
      <c r="D203" s="10"/>
      <c r="E203" s="153" t="s">
        <v>166</v>
      </c>
      <c r="F203" s="172">
        <f>H203/1.09</f>
        <v>1834.8623853211009</v>
      </c>
      <c r="G203" s="172">
        <f>F203/4.5</f>
        <v>407.7471967380224</v>
      </c>
      <c r="H203" s="172">
        <v>2000</v>
      </c>
      <c r="I203" s="172">
        <f>G203*1.09</f>
        <v>444.44444444444446</v>
      </c>
      <c r="J203" s="187" t="s">
        <v>115</v>
      </c>
      <c r="K203" s="11" t="s">
        <v>140</v>
      </c>
      <c r="L203" s="313" t="s">
        <v>386</v>
      </c>
      <c r="M203" s="208" t="s">
        <v>387</v>
      </c>
      <c r="N203" s="208" t="s">
        <v>388</v>
      </c>
      <c r="O203" s="209" t="s">
        <v>190</v>
      </c>
    </row>
    <row r="204" spans="1:15" ht="12.75" customHeight="1">
      <c r="A204" s="75"/>
      <c r="B204" s="112"/>
      <c r="C204" s="42"/>
      <c r="D204" s="15"/>
      <c r="E204" s="153"/>
      <c r="F204" s="174"/>
      <c r="G204" s="174"/>
      <c r="H204" s="174"/>
      <c r="I204" s="174"/>
      <c r="J204" s="229"/>
      <c r="K204" s="38"/>
      <c r="L204" s="313"/>
      <c r="M204" s="208"/>
      <c r="N204" s="208"/>
      <c r="O204" s="265"/>
    </row>
    <row r="205" spans="1:15" ht="12.75" customHeight="1" thickBot="1">
      <c r="A205" s="80"/>
      <c r="B205" s="354" t="s">
        <v>294</v>
      </c>
      <c r="C205" s="60"/>
      <c r="D205" s="51"/>
      <c r="E205" s="59"/>
      <c r="F205" s="284">
        <f>SUM(F199:F203)</f>
        <v>4579.960424536787</v>
      </c>
      <c r="G205" s="51"/>
      <c r="H205" s="257">
        <v>5000</v>
      </c>
      <c r="I205" s="51"/>
      <c r="J205" s="200"/>
      <c r="K205" s="52"/>
      <c r="L205" s="53"/>
      <c r="M205" s="53"/>
      <c r="N205" s="53"/>
      <c r="O205" s="210"/>
    </row>
    <row r="206" spans="1:15" ht="12.75" customHeight="1" thickBot="1">
      <c r="A206" s="87" t="s">
        <v>119</v>
      </c>
      <c r="B206" s="136"/>
      <c r="C206" s="88"/>
      <c r="D206" s="88"/>
      <c r="E206" s="88"/>
      <c r="F206" s="88"/>
      <c r="G206" s="88"/>
      <c r="H206" s="88"/>
      <c r="I206" s="88"/>
      <c r="J206" s="203"/>
      <c r="K206" s="88"/>
      <c r="L206" s="88"/>
      <c r="M206" s="88"/>
      <c r="N206" s="88"/>
      <c r="O206" s="223"/>
    </row>
    <row r="207" spans="1:15" ht="12.75" customHeight="1">
      <c r="A207" s="74">
        <v>1</v>
      </c>
      <c r="B207" s="118" t="s">
        <v>46</v>
      </c>
      <c r="C207" s="24" t="s">
        <v>27</v>
      </c>
      <c r="D207" s="171"/>
      <c r="E207" s="168" t="s">
        <v>167</v>
      </c>
      <c r="F207" s="10">
        <f>H207/1.19</f>
        <v>2605.0420168067226</v>
      </c>
      <c r="G207" s="15">
        <f>F207/4.5</f>
        <v>578.8982259570495</v>
      </c>
      <c r="H207" s="172">
        <v>3100</v>
      </c>
      <c r="I207" s="172">
        <f>G207*1.19</f>
        <v>688.8888888888888</v>
      </c>
      <c r="J207" s="187" t="s">
        <v>115</v>
      </c>
      <c r="K207" s="11" t="s">
        <v>140</v>
      </c>
      <c r="L207" s="313" t="s">
        <v>386</v>
      </c>
      <c r="M207" s="208" t="s">
        <v>387</v>
      </c>
      <c r="N207" s="208" t="s">
        <v>388</v>
      </c>
      <c r="O207" s="209" t="s">
        <v>190</v>
      </c>
    </row>
    <row r="208" spans="1:15" ht="12.75" customHeight="1">
      <c r="A208" s="76"/>
      <c r="B208" s="129"/>
      <c r="C208" s="28"/>
      <c r="D208" s="271"/>
      <c r="E208" s="311"/>
      <c r="F208" s="338"/>
      <c r="G208" s="39"/>
      <c r="H208" s="329"/>
      <c r="I208" s="329"/>
      <c r="J208" s="330"/>
      <c r="K208" s="34"/>
      <c r="L208" s="331"/>
      <c r="M208" s="332"/>
      <c r="N208" s="332"/>
      <c r="O208" s="326"/>
    </row>
    <row r="209" spans="1:15" ht="12.75" customHeight="1" thickBot="1">
      <c r="A209" s="79"/>
      <c r="B209" s="354" t="s">
        <v>294</v>
      </c>
      <c r="C209" s="54"/>
      <c r="D209" s="30"/>
      <c r="E209" s="17"/>
      <c r="F209" s="39">
        <f>H209/1.2</f>
        <v>10000</v>
      </c>
      <c r="G209" s="39"/>
      <c r="H209" s="175">
        <v>12000</v>
      </c>
      <c r="I209" s="39"/>
      <c r="J209" s="198"/>
      <c r="K209" s="55"/>
      <c r="L209" s="28"/>
      <c r="M209" s="28"/>
      <c r="N209" s="28"/>
      <c r="O209" s="217"/>
    </row>
    <row r="210" spans="1:15" ht="12.75" customHeight="1" thickBot="1">
      <c r="A210" s="89" t="s">
        <v>120</v>
      </c>
      <c r="B210" s="137"/>
      <c r="C210" s="90"/>
      <c r="D210" s="90"/>
      <c r="E210" s="90"/>
      <c r="F210" s="90"/>
      <c r="G210" s="90"/>
      <c r="H210" s="90"/>
      <c r="I210" s="90"/>
      <c r="J210" s="204"/>
      <c r="K210" s="90"/>
      <c r="L210" s="90"/>
      <c r="M210" s="90"/>
      <c r="N210" s="90"/>
      <c r="O210" s="224"/>
    </row>
    <row r="211" spans="1:15" ht="12.75" customHeight="1">
      <c r="A211" s="77">
        <v>1</v>
      </c>
      <c r="B211" s="138" t="s">
        <v>19</v>
      </c>
      <c r="C211" s="37" t="s">
        <v>13</v>
      </c>
      <c r="D211" s="35"/>
      <c r="E211" s="169" t="s">
        <v>124</v>
      </c>
      <c r="F211" s="172">
        <f>H211/1.09</f>
        <v>116.64220183486238</v>
      </c>
      <c r="G211" s="15">
        <f>F211/4.5</f>
        <v>25.920489296636084</v>
      </c>
      <c r="H211" s="172">
        <v>127.14</v>
      </c>
      <c r="I211" s="172">
        <f>G211*1.09</f>
        <v>28.253333333333334</v>
      </c>
      <c r="J211" s="187" t="s">
        <v>115</v>
      </c>
      <c r="K211" s="11" t="s">
        <v>140</v>
      </c>
      <c r="L211" s="313" t="s">
        <v>386</v>
      </c>
      <c r="M211" s="208" t="s">
        <v>387</v>
      </c>
      <c r="N211" s="208" t="s">
        <v>388</v>
      </c>
      <c r="O211" s="209" t="s">
        <v>190</v>
      </c>
    </row>
    <row r="212" spans="1:15" ht="12.75" customHeight="1">
      <c r="A212" s="74">
        <v>2</v>
      </c>
      <c r="B212" s="139" t="s">
        <v>10</v>
      </c>
      <c r="C212" s="25" t="s">
        <v>21</v>
      </c>
      <c r="D212" s="16"/>
      <c r="E212" s="153" t="s">
        <v>168</v>
      </c>
      <c r="F212" s="172">
        <f>H212/1.19</f>
        <v>2941.1764705882356</v>
      </c>
      <c r="G212" s="15">
        <f>F212/4.5</f>
        <v>653.5947712418301</v>
      </c>
      <c r="H212" s="172">
        <v>3500</v>
      </c>
      <c r="I212" s="172">
        <f>G212*1.19</f>
        <v>777.7777777777778</v>
      </c>
      <c r="J212" s="187" t="s">
        <v>115</v>
      </c>
      <c r="K212" s="11" t="s">
        <v>140</v>
      </c>
      <c r="L212" s="313" t="s">
        <v>386</v>
      </c>
      <c r="M212" s="208" t="s">
        <v>387</v>
      </c>
      <c r="N212" s="208" t="s">
        <v>388</v>
      </c>
      <c r="O212" s="209" t="s">
        <v>190</v>
      </c>
    </row>
    <row r="213" spans="1:15" ht="12.75" customHeight="1">
      <c r="A213" s="75">
        <v>3</v>
      </c>
      <c r="B213" s="139" t="s">
        <v>185</v>
      </c>
      <c r="C213" s="25" t="s">
        <v>21</v>
      </c>
      <c r="D213" s="24"/>
      <c r="E213" s="153" t="s">
        <v>184</v>
      </c>
      <c r="F213" s="172">
        <f>H213/1.19</f>
        <v>4574.117647058823</v>
      </c>
      <c r="G213" s="15">
        <f>F213/4.5</f>
        <v>1016.4705882352941</v>
      </c>
      <c r="H213" s="174">
        <v>5443.2</v>
      </c>
      <c r="I213" s="172">
        <f>G213*1.19</f>
        <v>1209.6</v>
      </c>
      <c r="J213" s="187" t="s">
        <v>115</v>
      </c>
      <c r="K213" s="11" t="s">
        <v>140</v>
      </c>
      <c r="L213" s="313" t="s">
        <v>386</v>
      </c>
      <c r="M213" s="208" t="s">
        <v>387</v>
      </c>
      <c r="N213" s="208" t="s">
        <v>388</v>
      </c>
      <c r="O213" s="209" t="s">
        <v>190</v>
      </c>
    </row>
    <row r="214" spans="1:15" ht="12.75" customHeight="1">
      <c r="A214" s="79">
        <v>4</v>
      </c>
      <c r="B214" s="139" t="s">
        <v>352</v>
      </c>
      <c r="C214" s="36" t="s">
        <v>21</v>
      </c>
      <c r="D214" s="24"/>
      <c r="E214" s="345" t="s">
        <v>148</v>
      </c>
      <c r="F214" s="172">
        <f>H214/1.19</f>
        <v>124.53781512605042</v>
      </c>
      <c r="G214" s="15">
        <f>F214/4.5</f>
        <v>27.675070028011206</v>
      </c>
      <c r="H214" s="175">
        <v>148.2</v>
      </c>
      <c r="I214" s="172">
        <f>G214*1.19</f>
        <v>32.93333333333333</v>
      </c>
      <c r="J214" s="187" t="s">
        <v>115</v>
      </c>
      <c r="K214" s="11" t="s">
        <v>140</v>
      </c>
      <c r="L214" s="313" t="s">
        <v>386</v>
      </c>
      <c r="M214" s="208" t="s">
        <v>387</v>
      </c>
      <c r="N214" s="208" t="s">
        <v>388</v>
      </c>
      <c r="O214" s="209" t="s">
        <v>190</v>
      </c>
    </row>
    <row r="215" spans="1:15" ht="12.75" customHeight="1">
      <c r="A215" s="79"/>
      <c r="B215" s="139"/>
      <c r="C215" s="36"/>
      <c r="D215" s="24"/>
      <c r="E215" s="345"/>
      <c r="F215" s="172"/>
      <c r="G215" s="39"/>
      <c r="H215" s="175"/>
      <c r="I215" s="329"/>
      <c r="J215" s="330"/>
      <c r="K215" s="34"/>
      <c r="L215" s="331"/>
      <c r="M215" s="332"/>
      <c r="N215" s="332"/>
      <c r="O215" s="326"/>
    </row>
    <row r="216" spans="1:15" ht="12.75" customHeight="1" thickBot="1">
      <c r="A216" s="80"/>
      <c r="B216" s="354" t="s">
        <v>294</v>
      </c>
      <c r="C216" s="60"/>
      <c r="D216" s="51"/>
      <c r="E216" s="59"/>
      <c r="F216" s="172">
        <f>SUM(F211:F215)</f>
        <v>7756.474134607972</v>
      </c>
      <c r="G216" s="51"/>
      <c r="H216" s="257">
        <v>10000</v>
      </c>
      <c r="I216" s="51"/>
      <c r="J216" s="200"/>
      <c r="K216" s="52"/>
      <c r="L216" s="53"/>
      <c r="M216" s="53"/>
      <c r="N216" s="53"/>
      <c r="O216" s="210"/>
    </row>
    <row r="217" spans="1:15" ht="12.75" customHeight="1" thickBot="1">
      <c r="A217" s="89" t="s">
        <v>212</v>
      </c>
      <c r="B217" s="137"/>
      <c r="C217" s="90"/>
      <c r="D217" s="90"/>
      <c r="E217" s="90"/>
      <c r="F217" s="90"/>
      <c r="G217" s="90"/>
      <c r="H217" s="90"/>
      <c r="I217" s="90"/>
      <c r="J217" s="204"/>
      <c r="K217" s="90"/>
      <c r="L217" s="90"/>
      <c r="M217" s="90"/>
      <c r="N217" s="90"/>
      <c r="O217" s="224"/>
    </row>
    <row r="218" spans="1:15" ht="12.75" customHeight="1">
      <c r="A218" s="74">
        <v>1</v>
      </c>
      <c r="B218" s="121" t="s">
        <v>214</v>
      </c>
      <c r="C218" s="25" t="s">
        <v>21</v>
      </c>
      <c r="D218" s="16"/>
      <c r="E218" s="275"/>
      <c r="F218" s="172">
        <f>H218/1.19</f>
        <v>0</v>
      </c>
      <c r="G218" s="10">
        <f>F218/4.5</f>
        <v>0</v>
      </c>
      <c r="H218" s="274">
        <v>0</v>
      </c>
      <c r="I218" s="172">
        <f>G218*1.19</f>
        <v>0</v>
      </c>
      <c r="J218" s="187" t="s">
        <v>115</v>
      </c>
      <c r="K218" s="11" t="s">
        <v>140</v>
      </c>
      <c r="L218" s="313" t="s">
        <v>386</v>
      </c>
      <c r="M218" s="208" t="s">
        <v>387</v>
      </c>
      <c r="N218" s="208" t="s">
        <v>388</v>
      </c>
      <c r="O218" s="209" t="s">
        <v>190</v>
      </c>
    </row>
    <row r="219" spans="1:15" ht="12.75" customHeight="1">
      <c r="A219" s="75"/>
      <c r="B219" s="112"/>
      <c r="C219" s="36"/>
      <c r="D219" s="24"/>
      <c r="E219" s="176"/>
      <c r="F219" s="174"/>
      <c r="G219" s="24"/>
      <c r="H219" s="171"/>
      <c r="I219" s="24"/>
      <c r="J219" s="153"/>
      <c r="K219" s="38"/>
      <c r="L219" s="263"/>
      <c r="M219" s="263"/>
      <c r="N219" s="263"/>
      <c r="O219" s="319"/>
    </row>
    <row r="220" spans="1:256" s="227" customFormat="1" ht="12.75" customHeight="1" thickBot="1">
      <c r="A220" s="258" t="s">
        <v>213</v>
      </c>
      <c r="B220" s="259"/>
      <c r="C220" s="260"/>
      <c r="D220" s="260"/>
      <c r="E220" s="260"/>
      <c r="F220" s="260"/>
      <c r="G220" s="260"/>
      <c r="H220" s="260"/>
      <c r="I220" s="260"/>
      <c r="J220" s="261"/>
      <c r="K220" s="260"/>
      <c r="L220" s="260"/>
      <c r="M220" s="260"/>
      <c r="N220" s="260"/>
      <c r="O220" s="262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  <c r="BK220" s="228"/>
      <c r="BL220" s="228"/>
      <c r="BM220" s="228"/>
      <c r="BN220" s="228"/>
      <c r="BO220" s="228"/>
      <c r="BP220" s="228"/>
      <c r="BQ220" s="228"/>
      <c r="BR220" s="228"/>
      <c r="BS220" s="228"/>
      <c r="BT220" s="228"/>
      <c r="BU220" s="228"/>
      <c r="BV220" s="228"/>
      <c r="BW220" s="228"/>
      <c r="BX220" s="228"/>
      <c r="BY220" s="228"/>
      <c r="BZ220" s="228"/>
      <c r="CA220" s="228"/>
      <c r="CB220" s="228"/>
      <c r="CC220" s="228"/>
      <c r="CD220" s="228"/>
      <c r="CE220" s="228"/>
      <c r="CF220" s="228"/>
      <c r="CG220" s="228"/>
      <c r="CH220" s="228"/>
      <c r="CI220" s="228"/>
      <c r="CJ220" s="228"/>
      <c r="CK220" s="228"/>
      <c r="CL220" s="228"/>
      <c r="CM220" s="228"/>
      <c r="CN220" s="228"/>
      <c r="CO220" s="228"/>
      <c r="CP220" s="228"/>
      <c r="CQ220" s="228"/>
      <c r="CR220" s="228"/>
      <c r="CS220" s="228"/>
      <c r="CT220" s="228"/>
      <c r="CU220" s="228"/>
      <c r="CV220" s="228"/>
      <c r="CW220" s="228"/>
      <c r="CX220" s="228"/>
      <c r="CY220" s="228"/>
      <c r="CZ220" s="228"/>
      <c r="DA220" s="228"/>
      <c r="DB220" s="228"/>
      <c r="DC220" s="228"/>
      <c r="DD220" s="228"/>
      <c r="DE220" s="228"/>
      <c r="DF220" s="228"/>
      <c r="DG220" s="228"/>
      <c r="DH220" s="228"/>
      <c r="DI220" s="228"/>
      <c r="DJ220" s="228"/>
      <c r="DK220" s="228"/>
      <c r="DL220" s="228"/>
      <c r="DM220" s="228"/>
      <c r="DN220" s="228"/>
      <c r="DO220" s="228"/>
      <c r="DP220" s="228"/>
      <c r="DQ220" s="228"/>
      <c r="DR220" s="228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8"/>
      <c r="EM220" s="228"/>
      <c r="EN220" s="228"/>
      <c r="EO220" s="228"/>
      <c r="EP220" s="228"/>
      <c r="EQ220" s="228"/>
      <c r="ER220" s="228"/>
      <c r="ES220" s="228"/>
      <c r="ET220" s="228"/>
      <c r="EU220" s="228"/>
      <c r="EV220" s="228"/>
      <c r="EW220" s="228"/>
      <c r="EX220" s="228"/>
      <c r="EY220" s="228"/>
      <c r="EZ220" s="228"/>
      <c r="FA220" s="228"/>
      <c r="FB220" s="228"/>
      <c r="FC220" s="228"/>
      <c r="FD220" s="228"/>
      <c r="FE220" s="228"/>
      <c r="FF220" s="228"/>
      <c r="FG220" s="228"/>
      <c r="FH220" s="228"/>
      <c r="FI220" s="228"/>
      <c r="FJ220" s="228"/>
      <c r="FK220" s="228"/>
      <c r="FL220" s="228"/>
      <c r="FM220" s="228"/>
      <c r="FN220" s="228"/>
      <c r="FO220" s="228"/>
      <c r="FP220" s="228"/>
      <c r="FQ220" s="228"/>
      <c r="FR220" s="228"/>
      <c r="FS220" s="228"/>
      <c r="FT220" s="228"/>
      <c r="FU220" s="228"/>
      <c r="FV220" s="228"/>
      <c r="FW220" s="228"/>
      <c r="FX220" s="228"/>
      <c r="FY220" s="228"/>
      <c r="FZ220" s="228"/>
      <c r="GA220" s="228"/>
      <c r="GB220" s="228"/>
      <c r="GC220" s="228"/>
      <c r="GD220" s="228"/>
      <c r="GE220" s="228"/>
      <c r="GF220" s="228"/>
      <c r="GG220" s="228"/>
      <c r="GH220" s="228"/>
      <c r="GI220" s="228"/>
      <c r="GJ220" s="228"/>
      <c r="GK220" s="228"/>
      <c r="GL220" s="228"/>
      <c r="GM220" s="228"/>
      <c r="GN220" s="228"/>
      <c r="GO220" s="228"/>
      <c r="GP220" s="228"/>
      <c r="GQ220" s="228"/>
      <c r="GR220" s="228"/>
      <c r="GS220" s="228"/>
      <c r="GT220" s="228"/>
      <c r="GU220" s="228"/>
      <c r="GV220" s="228"/>
      <c r="GW220" s="228"/>
      <c r="GX220" s="228"/>
      <c r="GY220" s="228"/>
      <c r="GZ220" s="228"/>
      <c r="HA220" s="228"/>
      <c r="HB220" s="228"/>
      <c r="HC220" s="228"/>
      <c r="HD220" s="228"/>
      <c r="HE220" s="228"/>
      <c r="HF220" s="228"/>
      <c r="HG220" s="228"/>
      <c r="HH220" s="228"/>
      <c r="HI220" s="228"/>
      <c r="HJ220" s="228"/>
      <c r="HK220" s="228"/>
      <c r="HL220" s="228"/>
      <c r="HM220" s="228"/>
      <c r="HN220" s="228"/>
      <c r="HO220" s="228"/>
      <c r="HP220" s="228"/>
      <c r="HQ220" s="228"/>
      <c r="HR220" s="228"/>
      <c r="HS220" s="228"/>
      <c r="HT220" s="228"/>
      <c r="HU220" s="228"/>
      <c r="HV220" s="228"/>
      <c r="HW220" s="228"/>
      <c r="HX220" s="228"/>
      <c r="HY220" s="228"/>
      <c r="HZ220" s="228"/>
      <c r="IA220" s="228"/>
      <c r="IB220" s="228"/>
      <c r="IC220" s="228"/>
      <c r="ID220" s="228"/>
      <c r="IE220" s="228"/>
      <c r="IF220" s="228"/>
      <c r="IG220" s="228"/>
      <c r="IH220" s="228"/>
      <c r="II220" s="228"/>
      <c r="IJ220" s="228"/>
      <c r="IK220" s="228"/>
      <c r="IL220" s="228"/>
      <c r="IM220" s="228"/>
      <c r="IN220" s="228"/>
      <c r="IO220" s="228"/>
      <c r="IP220" s="228"/>
      <c r="IQ220" s="228"/>
      <c r="IR220" s="228"/>
      <c r="IS220" s="228"/>
      <c r="IT220" s="228"/>
      <c r="IU220" s="228"/>
      <c r="IV220" s="228"/>
    </row>
    <row r="221" spans="1:15" ht="12.75" customHeight="1">
      <c r="A221" s="81">
        <v>1</v>
      </c>
      <c r="B221" s="127" t="s">
        <v>12</v>
      </c>
      <c r="C221" s="56" t="s">
        <v>21</v>
      </c>
      <c r="D221" s="57"/>
      <c r="E221" s="170" t="s">
        <v>169</v>
      </c>
      <c r="F221" s="172">
        <f>H221/1.19</f>
        <v>6302.5210084033615</v>
      </c>
      <c r="G221" s="174">
        <f>F221/4.5</f>
        <v>1400.560224089636</v>
      </c>
      <c r="H221" s="172">
        <v>7500</v>
      </c>
      <c r="I221" s="172">
        <f>G221</f>
        <v>1400.560224089636</v>
      </c>
      <c r="J221" s="187" t="s">
        <v>115</v>
      </c>
      <c r="K221" s="11" t="s">
        <v>140</v>
      </c>
      <c r="L221" s="313" t="s">
        <v>386</v>
      </c>
      <c r="M221" s="208" t="s">
        <v>387</v>
      </c>
      <c r="N221" s="208" t="s">
        <v>388</v>
      </c>
      <c r="O221" s="209" t="s">
        <v>190</v>
      </c>
    </row>
    <row r="222" spans="1:15" ht="12.75" customHeight="1">
      <c r="A222" s="75">
        <v>2</v>
      </c>
      <c r="B222" s="112" t="s">
        <v>8</v>
      </c>
      <c r="C222" s="18" t="s">
        <v>21</v>
      </c>
      <c r="D222" s="20">
        <v>2</v>
      </c>
      <c r="E222" s="162" t="s">
        <v>170</v>
      </c>
      <c r="F222" s="172">
        <f>H222/1.19</f>
        <v>6302.5210084033615</v>
      </c>
      <c r="G222" s="174">
        <f>F222/4.5</f>
        <v>1400.560224089636</v>
      </c>
      <c r="H222" s="172">
        <v>7500</v>
      </c>
      <c r="I222" s="172">
        <f>G222</f>
        <v>1400.560224089636</v>
      </c>
      <c r="J222" s="187" t="s">
        <v>115</v>
      </c>
      <c r="K222" s="11" t="s">
        <v>140</v>
      </c>
      <c r="L222" s="313" t="s">
        <v>386</v>
      </c>
      <c r="M222" s="208" t="s">
        <v>387</v>
      </c>
      <c r="N222" s="208" t="s">
        <v>388</v>
      </c>
      <c r="O222" s="209" t="s">
        <v>190</v>
      </c>
    </row>
    <row r="223" spans="1:15" ht="12.75" customHeight="1">
      <c r="A223" s="79"/>
      <c r="B223" s="346"/>
      <c r="C223" s="334"/>
      <c r="D223" s="335"/>
      <c r="E223" s="336"/>
      <c r="F223" s="172"/>
      <c r="G223" s="175"/>
      <c r="H223" s="329"/>
      <c r="I223" s="329"/>
      <c r="J223" s="330"/>
      <c r="K223" s="34"/>
      <c r="L223" s="331"/>
      <c r="M223" s="332"/>
      <c r="N223" s="332"/>
      <c r="O223" s="326"/>
    </row>
    <row r="224" spans="1:15" ht="12.75" customHeight="1" thickBot="1">
      <c r="A224" s="268"/>
      <c r="B224" s="354" t="s">
        <v>294</v>
      </c>
      <c r="C224" s="41"/>
      <c r="D224" s="28"/>
      <c r="E224" s="269"/>
      <c r="F224" s="172">
        <f>H224/1.19</f>
        <v>12605.042016806723</v>
      </c>
      <c r="G224" s="15">
        <f>F224/4.5</f>
        <v>2801.120448179272</v>
      </c>
      <c r="H224" s="271">
        <v>15000</v>
      </c>
      <c r="I224" s="270"/>
      <c r="J224" s="272"/>
      <c r="K224" s="46"/>
      <c r="L224" s="273"/>
      <c r="M224" s="273"/>
      <c r="N224" s="273"/>
      <c r="O224" s="217"/>
    </row>
    <row r="225" spans="1:15" ht="12.75" customHeight="1" thickBot="1">
      <c r="A225" s="95" t="s">
        <v>215</v>
      </c>
      <c r="B225" s="133"/>
      <c r="C225" s="96"/>
      <c r="D225" s="96"/>
      <c r="E225" s="96"/>
      <c r="F225" s="96"/>
      <c r="G225" s="96"/>
      <c r="H225" s="96"/>
      <c r="I225" s="96"/>
      <c r="J225" s="199"/>
      <c r="K225" s="96"/>
      <c r="L225" s="96"/>
      <c r="M225" s="96"/>
      <c r="N225" s="96"/>
      <c r="O225" s="220"/>
    </row>
    <row r="226" spans="1:15" ht="12.75" customHeight="1">
      <c r="A226" s="281">
        <v>1</v>
      </c>
      <c r="B226" s="276" t="s">
        <v>216</v>
      </c>
      <c r="C226" s="56" t="s">
        <v>21</v>
      </c>
      <c r="D226" s="35"/>
      <c r="E226" s="282" t="s">
        <v>198</v>
      </c>
      <c r="F226" s="278">
        <f>H226/1.19</f>
        <v>0</v>
      </c>
      <c r="G226" s="279">
        <f>F226/4.5</f>
        <v>0</v>
      </c>
      <c r="H226" s="173">
        <v>0</v>
      </c>
      <c r="I226" s="35">
        <f>G226*1.19</f>
        <v>0</v>
      </c>
      <c r="J226" s="169" t="s">
        <v>115</v>
      </c>
      <c r="K226" s="11" t="s">
        <v>140</v>
      </c>
      <c r="L226" s="313" t="s">
        <v>386</v>
      </c>
      <c r="M226" s="208" t="s">
        <v>387</v>
      </c>
      <c r="N226" s="208" t="s">
        <v>388</v>
      </c>
      <c r="O226" s="283" t="s">
        <v>190</v>
      </c>
    </row>
    <row r="227" spans="1:15" ht="12.75" customHeight="1">
      <c r="A227" s="347"/>
      <c r="B227" s="348"/>
      <c r="C227" s="334"/>
      <c r="D227" s="33"/>
      <c r="E227" s="349"/>
      <c r="F227" s="350"/>
      <c r="G227" s="351"/>
      <c r="H227" s="352"/>
      <c r="I227" s="33"/>
      <c r="J227" s="190"/>
      <c r="K227" s="34"/>
      <c r="L227" s="331"/>
      <c r="M227" s="332"/>
      <c r="N227" s="332"/>
      <c r="O227" s="353"/>
    </row>
    <row r="228" spans="1:15" ht="12.75" customHeight="1" thickBot="1">
      <c r="A228" s="82"/>
      <c r="B228" s="354" t="s">
        <v>294</v>
      </c>
      <c r="C228" s="60"/>
      <c r="D228" s="51"/>
      <c r="E228" s="59"/>
      <c r="F228" s="284">
        <f>H228/1.19</f>
        <v>58823.529411764706</v>
      </c>
      <c r="G228" s="61"/>
      <c r="H228" s="257">
        <v>70000</v>
      </c>
      <c r="I228" s="61"/>
      <c r="J228" s="205"/>
      <c r="K228" s="52"/>
      <c r="L228" s="58"/>
      <c r="M228" s="58"/>
      <c r="N228" s="58"/>
      <c r="O228" s="210"/>
    </row>
    <row r="229" spans="1:15" ht="12.75" customHeight="1" thickBot="1">
      <c r="A229" s="95" t="s">
        <v>218</v>
      </c>
      <c r="B229" s="133"/>
      <c r="C229" s="96"/>
      <c r="D229" s="96"/>
      <c r="E229" s="96"/>
      <c r="F229" s="96"/>
      <c r="G229" s="96"/>
      <c r="H229" s="96"/>
      <c r="I229" s="96"/>
      <c r="J229" s="199"/>
      <c r="K229" s="96"/>
      <c r="L229" s="96"/>
      <c r="M229" s="96"/>
      <c r="N229" s="96"/>
      <c r="O229" s="220"/>
    </row>
    <row r="230" spans="1:15" ht="12.75" customHeight="1">
      <c r="A230" s="285">
        <v>1</v>
      </c>
      <c r="B230" s="276" t="s">
        <v>219</v>
      </c>
      <c r="C230" s="279" t="s">
        <v>21</v>
      </c>
      <c r="D230" s="279"/>
      <c r="E230" s="279"/>
      <c r="F230" s="278">
        <f>H230/1.19</f>
        <v>0</v>
      </c>
      <c r="G230" s="279">
        <f>F230/4.5</f>
        <v>0</v>
      </c>
      <c r="H230" s="286">
        <v>0</v>
      </c>
      <c r="I230" s="279">
        <f>G230*1.19</f>
        <v>0</v>
      </c>
      <c r="J230" s="280" t="s">
        <v>115</v>
      </c>
      <c r="K230" s="11" t="s">
        <v>140</v>
      </c>
      <c r="L230" s="313" t="s">
        <v>386</v>
      </c>
      <c r="M230" s="208" t="s">
        <v>387</v>
      </c>
      <c r="N230" s="208" t="s">
        <v>388</v>
      </c>
      <c r="O230" s="283" t="s">
        <v>190</v>
      </c>
    </row>
    <row r="231" spans="1:15" ht="12.75" customHeight="1" thickBot="1">
      <c r="A231" s="82"/>
      <c r="B231" s="140"/>
      <c r="C231" s="60"/>
      <c r="D231" s="51"/>
      <c r="E231" s="59"/>
      <c r="F231" s="284"/>
      <c r="G231" s="61"/>
      <c r="H231" s="257"/>
      <c r="I231" s="61"/>
      <c r="J231" s="205"/>
      <c r="K231" s="52"/>
      <c r="L231" s="58"/>
      <c r="M231" s="58"/>
      <c r="N231" s="58"/>
      <c r="O231" s="210"/>
    </row>
    <row r="232" spans="1:15" s="228" customFormat="1" ht="12.75" customHeight="1" thickBot="1">
      <c r="A232" s="95" t="s">
        <v>233</v>
      </c>
      <c r="B232" s="133"/>
      <c r="C232" s="96"/>
      <c r="D232" s="96"/>
      <c r="E232" s="96"/>
      <c r="F232" s="96"/>
      <c r="G232" s="96"/>
      <c r="H232" s="96"/>
      <c r="I232" s="96"/>
      <c r="J232" s="199"/>
      <c r="K232" s="96"/>
      <c r="L232" s="96"/>
      <c r="M232" s="96"/>
      <c r="N232" s="96"/>
      <c r="O232" s="220"/>
    </row>
    <row r="233" spans="1:15" ht="12.75" customHeight="1">
      <c r="A233" s="281">
        <v>1</v>
      </c>
      <c r="B233" s="276" t="s">
        <v>217</v>
      </c>
      <c r="C233" s="37"/>
      <c r="D233" s="35"/>
      <c r="E233" s="277"/>
      <c r="F233" s="278">
        <f>H233/1.19</f>
        <v>0</v>
      </c>
      <c r="G233" s="279">
        <f>F233/4.5</f>
        <v>0</v>
      </c>
      <c r="H233" s="173">
        <v>0</v>
      </c>
      <c r="I233" s="279">
        <f>G233*1.19</f>
        <v>0</v>
      </c>
      <c r="J233" s="280" t="s">
        <v>115</v>
      </c>
      <c r="K233" s="11" t="s">
        <v>140</v>
      </c>
      <c r="L233" s="313" t="s">
        <v>386</v>
      </c>
      <c r="M233" s="208" t="s">
        <v>387</v>
      </c>
      <c r="N233" s="208" t="s">
        <v>388</v>
      </c>
      <c r="O233" s="283" t="s">
        <v>190</v>
      </c>
    </row>
    <row r="234" spans="1:15" ht="12.75" customHeight="1">
      <c r="A234" s="347"/>
      <c r="B234" s="348"/>
      <c r="C234" s="32"/>
      <c r="D234" s="33"/>
      <c r="E234" s="368"/>
      <c r="F234" s="350"/>
      <c r="G234" s="351"/>
      <c r="H234" s="352"/>
      <c r="I234" s="351"/>
      <c r="J234" s="369"/>
      <c r="K234" s="34"/>
      <c r="L234" s="331"/>
      <c r="M234" s="332"/>
      <c r="N234" s="332"/>
      <c r="O234" s="353"/>
    </row>
    <row r="235" spans="1:15" ht="12.75" customHeight="1" thickBot="1">
      <c r="A235" s="82"/>
      <c r="B235" s="354" t="s">
        <v>294</v>
      </c>
      <c r="C235" s="60"/>
      <c r="D235" s="51"/>
      <c r="E235" s="59"/>
      <c r="F235" s="287">
        <f>H235/1.19</f>
        <v>0</v>
      </c>
      <c r="G235" s="61"/>
      <c r="H235" s="257">
        <v>0</v>
      </c>
      <c r="I235" s="61"/>
      <c r="J235" s="205"/>
      <c r="K235" s="52"/>
      <c r="L235" s="58"/>
      <c r="M235" s="58"/>
      <c r="N235" s="58"/>
      <c r="O235" s="210"/>
    </row>
    <row r="236" spans="1:15" s="177" customFormat="1" ht="12.75" customHeight="1" thickBot="1">
      <c r="A236" s="378" t="s">
        <v>234</v>
      </c>
      <c r="B236" s="379"/>
      <c r="C236" s="288"/>
      <c r="D236" s="288"/>
      <c r="E236" s="288"/>
      <c r="F236" s="288"/>
      <c r="G236" s="288"/>
      <c r="H236" s="288"/>
      <c r="I236" s="288"/>
      <c r="J236" s="289"/>
      <c r="K236" s="288"/>
      <c r="L236" s="288"/>
      <c r="M236" s="288"/>
      <c r="N236" s="288"/>
      <c r="O236" s="290"/>
    </row>
    <row r="237" spans="1:15" ht="12.75" customHeight="1">
      <c r="A237" s="77">
        <v>1</v>
      </c>
      <c r="B237" s="276" t="s">
        <v>136</v>
      </c>
      <c r="C237" s="37" t="s">
        <v>21</v>
      </c>
      <c r="D237" s="301">
        <v>3</v>
      </c>
      <c r="E237" s="291" t="s">
        <v>246</v>
      </c>
      <c r="F237" s="178">
        <f>H237/1.19</f>
        <v>151260.50420168068</v>
      </c>
      <c r="G237" s="171">
        <f aca="true" t="shared" si="14" ref="G237:G245">F237/4.5</f>
        <v>33613.445378151264</v>
      </c>
      <c r="H237" s="292">
        <v>180000</v>
      </c>
      <c r="I237" s="174">
        <f>G237*1.19</f>
        <v>40000</v>
      </c>
      <c r="J237" s="293" t="s">
        <v>239</v>
      </c>
      <c r="K237" s="294" t="s">
        <v>240</v>
      </c>
      <c r="L237" s="313" t="s">
        <v>386</v>
      </c>
      <c r="M237" s="208" t="s">
        <v>387</v>
      </c>
      <c r="N237" s="208" t="s">
        <v>388</v>
      </c>
      <c r="O237" s="295" t="s">
        <v>190</v>
      </c>
    </row>
    <row r="238" spans="1:15" ht="12.75" customHeight="1">
      <c r="A238" s="75">
        <v>2</v>
      </c>
      <c r="B238" s="122" t="s">
        <v>189</v>
      </c>
      <c r="C238" s="36" t="s">
        <v>21</v>
      </c>
      <c r="D238" s="302">
        <v>3</v>
      </c>
      <c r="E238" s="159" t="s">
        <v>171</v>
      </c>
      <c r="F238" s="178">
        <f aca="true" t="shared" si="15" ref="F238:F245">H238/1.19</f>
        <v>15126.050420168069</v>
      </c>
      <c r="G238" s="171">
        <f t="shared" si="14"/>
        <v>3361.3445378151264</v>
      </c>
      <c r="H238" s="178">
        <v>18000</v>
      </c>
      <c r="I238" s="174">
        <f aca="true" t="shared" si="16" ref="I238:I245">G238*1.19</f>
        <v>4000</v>
      </c>
      <c r="J238" s="229" t="s">
        <v>115</v>
      </c>
      <c r="K238" s="38" t="s">
        <v>140</v>
      </c>
      <c r="L238" s="313" t="s">
        <v>386</v>
      </c>
      <c r="M238" s="208" t="s">
        <v>387</v>
      </c>
      <c r="N238" s="208" t="s">
        <v>388</v>
      </c>
      <c r="O238" s="265" t="s">
        <v>190</v>
      </c>
    </row>
    <row r="239" spans="1:15" ht="12.75" customHeight="1">
      <c r="A239" s="75">
        <v>3</v>
      </c>
      <c r="B239" s="248" t="s">
        <v>241</v>
      </c>
      <c r="C239" s="36" t="s">
        <v>21</v>
      </c>
      <c r="D239" s="302">
        <v>15</v>
      </c>
      <c r="E239" s="168" t="s">
        <v>248</v>
      </c>
      <c r="F239" s="178">
        <f t="shared" si="15"/>
        <v>58823.529411764706</v>
      </c>
      <c r="G239" s="174">
        <f t="shared" si="14"/>
        <v>13071.8954248366</v>
      </c>
      <c r="H239" s="174">
        <v>70000</v>
      </c>
      <c r="I239" s="174">
        <f t="shared" si="16"/>
        <v>15555.555555555555</v>
      </c>
      <c r="J239" s="157" t="s">
        <v>115</v>
      </c>
      <c r="K239" s="38" t="s">
        <v>140</v>
      </c>
      <c r="L239" s="313" t="s">
        <v>386</v>
      </c>
      <c r="M239" s="208" t="s">
        <v>387</v>
      </c>
      <c r="N239" s="208" t="s">
        <v>388</v>
      </c>
      <c r="O239" s="265" t="s">
        <v>190</v>
      </c>
    </row>
    <row r="240" spans="1:15" ht="12.75" customHeight="1">
      <c r="A240" s="75">
        <v>4</v>
      </c>
      <c r="B240" s="248" t="s">
        <v>138</v>
      </c>
      <c r="C240" s="36" t="s">
        <v>21</v>
      </c>
      <c r="D240" s="302">
        <v>3</v>
      </c>
      <c r="E240" s="168" t="s">
        <v>172</v>
      </c>
      <c r="F240" s="178">
        <f t="shared" si="15"/>
        <v>5042.01680672269</v>
      </c>
      <c r="G240" s="174">
        <f t="shared" si="14"/>
        <v>1120.4481792717088</v>
      </c>
      <c r="H240" s="174">
        <v>6000</v>
      </c>
      <c r="I240" s="174">
        <f t="shared" si="16"/>
        <v>1333.3333333333335</v>
      </c>
      <c r="J240" s="157" t="s">
        <v>115</v>
      </c>
      <c r="K240" s="38" t="s">
        <v>140</v>
      </c>
      <c r="L240" s="313" t="s">
        <v>386</v>
      </c>
      <c r="M240" s="208" t="s">
        <v>387</v>
      </c>
      <c r="N240" s="208" t="s">
        <v>388</v>
      </c>
      <c r="O240" s="265" t="s">
        <v>190</v>
      </c>
    </row>
    <row r="241" spans="1:15" ht="12.75" customHeight="1">
      <c r="A241" s="75">
        <v>5</v>
      </c>
      <c r="B241" s="248" t="s">
        <v>137</v>
      </c>
      <c r="C241" s="36" t="s">
        <v>21</v>
      </c>
      <c r="D241" s="302">
        <v>3</v>
      </c>
      <c r="E241" s="168" t="s">
        <v>173</v>
      </c>
      <c r="F241" s="178">
        <f t="shared" si="15"/>
        <v>32773.10924369748</v>
      </c>
      <c r="G241" s="174">
        <f t="shared" si="14"/>
        <v>7282.913165266106</v>
      </c>
      <c r="H241" s="174">
        <v>39000</v>
      </c>
      <c r="I241" s="174">
        <f t="shared" si="16"/>
        <v>8666.666666666666</v>
      </c>
      <c r="J241" s="157" t="s">
        <v>115</v>
      </c>
      <c r="K241" s="38" t="s">
        <v>140</v>
      </c>
      <c r="L241" s="313" t="s">
        <v>386</v>
      </c>
      <c r="M241" s="208" t="s">
        <v>387</v>
      </c>
      <c r="N241" s="208" t="s">
        <v>388</v>
      </c>
      <c r="O241" s="265" t="s">
        <v>190</v>
      </c>
    </row>
    <row r="242" spans="1:15" ht="12.75" customHeight="1">
      <c r="A242" s="75">
        <v>6</v>
      </c>
      <c r="B242" s="122" t="s">
        <v>242</v>
      </c>
      <c r="C242" s="36" t="s">
        <v>21</v>
      </c>
      <c r="D242" s="302">
        <v>10</v>
      </c>
      <c r="E242" s="159" t="s">
        <v>243</v>
      </c>
      <c r="F242" s="178">
        <f t="shared" si="15"/>
        <v>33613.445378151264</v>
      </c>
      <c r="G242" s="174">
        <f t="shared" si="14"/>
        <v>7469.654528478059</v>
      </c>
      <c r="H242" s="174">
        <v>40000</v>
      </c>
      <c r="I242" s="174">
        <f t="shared" si="16"/>
        <v>8888.888888888889</v>
      </c>
      <c r="J242" s="157" t="s">
        <v>115</v>
      </c>
      <c r="K242" s="38" t="s">
        <v>140</v>
      </c>
      <c r="L242" s="313" t="s">
        <v>386</v>
      </c>
      <c r="M242" s="208" t="s">
        <v>387</v>
      </c>
      <c r="N242" s="208" t="s">
        <v>388</v>
      </c>
      <c r="O242" s="265" t="s">
        <v>190</v>
      </c>
    </row>
    <row r="243" spans="1:15" ht="12.75" customHeight="1">
      <c r="A243" s="75">
        <v>7</v>
      </c>
      <c r="B243" s="248" t="s">
        <v>244</v>
      </c>
      <c r="C243" s="36" t="s">
        <v>21</v>
      </c>
      <c r="D243" s="302">
        <v>1</v>
      </c>
      <c r="E243" s="168" t="s">
        <v>245</v>
      </c>
      <c r="F243" s="178">
        <f t="shared" si="15"/>
        <v>8403.361344537816</v>
      </c>
      <c r="G243" s="174">
        <f t="shared" si="14"/>
        <v>1867.4136321195147</v>
      </c>
      <c r="H243" s="174">
        <v>10000</v>
      </c>
      <c r="I243" s="174">
        <f t="shared" si="16"/>
        <v>2222.222222222222</v>
      </c>
      <c r="J243" s="157" t="s">
        <v>115</v>
      </c>
      <c r="K243" s="38" t="s">
        <v>140</v>
      </c>
      <c r="L243" s="313" t="s">
        <v>386</v>
      </c>
      <c r="M243" s="208" t="s">
        <v>387</v>
      </c>
      <c r="N243" s="208" t="s">
        <v>388</v>
      </c>
      <c r="O243" s="265" t="s">
        <v>190</v>
      </c>
    </row>
    <row r="244" spans="1:15" ht="12.75" customHeight="1">
      <c r="A244" s="79">
        <v>8</v>
      </c>
      <c r="B244" s="309" t="s">
        <v>249</v>
      </c>
      <c r="C244" s="36" t="s">
        <v>21</v>
      </c>
      <c r="D244" s="310">
        <v>2</v>
      </c>
      <c r="E244" s="311" t="s">
        <v>250</v>
      </c>
      <c r="F244" s="178">
        <f t="shared" si="15"/>
        <v>5042.01680672269</v>
      </c>
      <c r="G244" s="175">
        <f t="shared" si="14"/>
        <v>1120.4481792717088</v>
      </c>
      <c r="H244" s="175">
        <v>6000</v>
      </c>
      <c r="I244" s="174">
        <f t="shared" si="16"/>
        <v>1333.3333333333335</v>
      </c>
      <c r="J244" s="157" t="s">
        <v>115</v>
      </c>
      <c r="K244" s="38" t="s">
        <v>140</v>
      </c>
      <c r="L244" s="313" t="s">
        <v>386</v>
      </c>
      <c r="M244" s="208" t="s">
        <v>387</v>
      </c>
      <c r="N244" s="208" t="s">
        <v>388</v>
      </c>
      <c r="O244" s="265" t="s">
        <v>190</v>
      </c>
    </row>
    <row r="245" spans="1:15" ht="12.75" customHeight="1">
      <c r="A245" s="79">
        <v>10</v>
      </c>
      <c r="B245" s="309" t="s">
        <v>251</v>
      </c>
      <c r="C245" s="36" t="s">
        <v>21</v>
      </c>
      <c r="D245" s="310">
        <v>2</v>
      </c>
      <c r="E245" s="311" t="s">
        <v>252</v>
      </c>
      <c r="F245" s="178">
        <f t="shared" si="15"/>
        <v>10084.03361344538</v>
      </c>
      <c r="G245" s="175">
        <f t="shared" si="14"/>
        <v>2240.8963585434176</v>
      </c>
      <c r="H245" s="175">
        <v>12000</v>
      </c>
      <c r="I245" s="174">
        <f t="shared" si="16"/>
        <v>2666.666666666667</v>
      </c>
      <c r="J245" s="157" t="s">
        <v>115</v>
      </c>
      <c r="K245" s="38" t="s">
        <v>140</v>
      </c>
      <c r="L245" s="313" t="s">
        <v>386</v>
      </c>
      <c r="M245" s="208" t="s">
        <v>387</v>
      </c>
      <c r="N245" s="208" t="s">
        <v>388</v>
      </c>
      <c r="O245" s="265" t="s">
        <v>190</v>
      </c>
    </row>
    <row r="246" spans="1:15" ht="12.75" customHeight="1">
      <c r="A246" s="79"/>
      <c r="B246" s="309"/>
      <c r="C246" s="41"/>
      <c r="D246" s="310"/>
      <c r="E246" s="311"/>
      <c r="F246" s="178"/>
      <c r="G246" s="175"/>
      <c r="H246" s="175"/>
      <c r="I246" s="175"/>
      <c r="J246" s="198"/>
      <c r="K246" s="46"/>
      <c r="L246" s="331"/>
      <c r="M246" s="332"/>
      <c r="N246" s="332"/>
      <c r="O246" s="344"/>
    </row>
    <row r="247" spans="1:15" ht="12.75" customHeight="1" thickBot="1">
      <c r="A247" s="80"/>
      <c r="B247" s="354" t="s">
        <v>294</v>
      </c>
      <c r="C247" s="60"/>
      <c r="D247" s="51"/>
      <c r="E247" s="297"/>
      <c r="F247" s="178"/>
      <c r="G247" s="298"/>
      <c r="H247" s="284">
        <v>389000</v>
      </c>
      <c r="I247" s="298"/>
      <c r="J247" s="299"/>
      <c r="K247" s="300"/>
      <c r="L247" s="51"/>
      <c r="M247" s="51"/>
      <c r="N247" s="51"/>
      <c r="O247" s="296"/>
    </row>
    <row r="248" spans="1:15" ht="12.75" customHeight="1" thickBot="1">
      <c r="A248" s="378" t="s">
        <v>235</v>
      </c>
      <c r="B248" s="379"/>
      <c r="C248" s="288"/>
      <c r="D248" s="288"/>
      <c r="E248" s="288"/>
      <c r="F248" s="288"/>
      <c r="G248" s="288"/>
      <c r="H248" s="288"/>
      <c r="I248" s="288"/>
      <c r="J248" s="289"/>
      <c r="K248" s="288"/>
      <c r="L248" s="288"/>
      <c r="M248" s="288"/>
      <c r="N248" s="288"/>
      <c r="O248" s="290"/>
    </row>
    <row r="249" spans="1:15" ht="12.75" customHeight="1" thickBot="1">
      <c r="A249" s="249">
        <v>1</v>
      </c>
      <c r="B249" s="250" t="s">
        <v>175</v>
      </c>
      <c r="C249" s="251" t="s">
        <v>21</v>
      </c>
      <c r="D249" s="252"/>
      <c r="E249" s="247" t="s">
        <v>174</v>
      </c>
      <c r="F249" s="253">
        <f>H249/1.19</f>
        <v>0</v>
      </c>
      <c r="G249" s="253">
        <f>F249/4.5</f>
        <v>0</v>
      </c>
      <c r="H249" s="253">
        <v>0</v>
      </c>
      <c r="I249" s="174">
        <f>G249*1.2</f>
        <v>0</v>
      </c>
      <c r="J249" s="254" t="s">
        <v>115</v>
      </c>
      <c r="K249" s="11" t="s">
        <v>140</v>
      </c>
      <c r="L249" s="313" t="s">
        <v>386</v>
      </c>
      <c r="M249" s="208" t="s">
        <v>387</v>
      </c>
      <c r="N249" s="208" t="s">
        <v>388</v>
      </c>
      <c r="O249" s="209" t="s">
        <v>190</v>
      </c>
    </row>
    <row r="250" spans="1:15" s="230" customFormat="1" ht="21.75" customHeight="1" thickBot="1">
      <c r="A250" s="231"/>
      <c r="B250" s="237" t="s">
        <v>139</v>
      </c>
      <c r="C250" s="232"/>
      <c r="D250" s="232"/>
      <c r="E250" s="232"/>
      <c r="F250" s="238"/>
      <c r="G250" s="238"/>
      <c r="H250" s="238"/>
      <c r="I250" s="238">
        <f>H250/4.5</f>
        <v>0</v>
      </c>
      <c r="J250" s="233"/>
      <c r="K250" s="234"/>
      <c r="L250" s="234"/>
      <c r="M250" s="235"/>
      <c r="N250" s="235"/>
      <c r="O250" s="236"/>
    </row>
    <row r="251" spans="1:15" ht="12.75" customHeight="1">
      <c r="A251" s="73"/>
      <c r="B251" s="143"/>
      <c r="C251" s="64"/>
      <c r="D251" s="64"/>
      <c r="E251" s="63"/>
      <c r="F251" s="65"/>
      <c r="G251" s="66"/>
      <c r="H251" s="66"/>
      <c r="I251" s="66"/>
      <c r="J251" s="206"/>
      <c r="K251" s="62"/>
      <c r="L251" s="69"/>
      <c r="M251" s="67"/>
      <c r="N251" s="67"/>
      <c r="O251" s="68"/>
    </row>
    <row r="252" spans="1:15" ht="12.75" customHeight="1">
      <c r="A252" s="73"/>
      <c r="B252" s="141"/>
      <c r="C252" s="64"/>
      <c r="D252" s="64"/>
      <c r="E252" s="63"/>
      <c r="F252" s="65"/>
      <c r="G252" s="66"/>
      <c r="H252" s="66"/>
      <c r="I252" s="66"/>
      <c r="J252" s="206"/>
      <c r="K252" s="62"/>
      <c r="L252" s="69"/>
      <c r="M252" s="67"/>
      <c r="N252" s="67"/>
      <c r="O252" s="68"/>
    </row>
    <row r="253" spans="1:15" ht="12.75" customHeight="1">
      <c r="A253" s="73"/>
      <c r="B253" s="142"/>
      <c r="C253" s="266" t="s">
        <v>221</v>
      </c>
      <c r="D253" s="267"/>
      <c r="E253" s="63"/>
      <c r="F253" s="320" t="s">
        <v>262</v>
      </c>
      <c r="G253" s="321"/>
      <c r="H253" s="66"/>
      <c r="I253" s="64" t="s">
        <v>222</v>
      </c>
      <c r="J253" s="206"/>
      <c r="K253" s="62"/>
      <c r="L253" s="70"/>
      <c r="M253" s="67"/>
      <c r="N253" s="67"/>
      <c r="O253" s="68"/>
    </row>
    <row r="254" spans="1:15" ht="12.75" customHeight="1">
      <c r="A254" s="73"/>
      <c r="B254" s="142"/>
      <c r="C254" s="267" t="s">
        <v>220</v>
      </c>
      <c r="D254" s="267"/>
      <c r="E254" s="63"/>
      <c r="F254" s="320" t="s">
        <v>263</v>
      </c>
      <c r="G254" s="320"/>
      <c r="H254" s="66"/>
      <c r="I254" s="64" t="s">
        <v>223</v>
      </c>
      <c r="J254" s="264"/>
      <c r="K254" s="62"/>
      <c r="L254" s="62"/>
      <c r="M254" s="67"/>
      <c r="N254" s="67"/>
      <c r="O254" s="68"/>
    </row>
    <row r="255" spans="1:15" ht="12.75" customHeight="1">
      <c r="A255" s="73"/>
      <c r="C255" s="64"/>
      <c r="D255" s="64"/>
      <c r="E255" s="63"/>
      <c r="F255" s="65"/>
      <c r="G255" s="66"/>
      <c r="H255" s="66"/>
      <c r="I255" s="66"/>
      <c r="J255" s="206"/>
      <c r="K255" s="62"/>
      <c r="L255" s="69"/>
      <c r="M255" s="67"/>
      <c r="N255" s="67"/>
      <c r="O255" s="68"/>
    </row>
    <row r="256" spans="1:15" ht="12.75" customHeight="1">
      <c r="A256" s="73"/>
      <c r="B256" s="64"/>
      <c r="E256" s="63"/>
      <c r="F256" s="71"/>
      <c r="G256" s="66"/>
      <c r="H256" s="66"/>
      <c r="I256" s="64"/>
      <c r="J256" s="206"/>
      <c r="K256" s="62"/>
      <c r="L256" s="69"/>
      <c r="M256" s="69"/>
      <c r="N256" s="69"/>
      <c r="O256" s="69"/>
    </row>
    <row r="257" spans="1:15" ht="12.75" customHeight="1">
      <c r="A257" s="73"/>
      <c r="B257" s="142"/>
      <c r="E257" s="63"/>
      <c r="F257" s="66"/>
      <c r="G257" s="66"/>
      <c r="H257" s="66"/>
      <c r="I257" s="64"/>
      <c r="J257" s="264"/>
      <c r="K257" s="72"/>
      <c r="L257" s="69"/>
      <c r="M257" s="69"/>
      <c r="N257" s="69"/>
      <c r="O257" s="69"/>
    </row>
    <row r="258" spans="1:15" ht="12.75" customHeight="1">
      <c r="A258" s="73"/>
      <c r="B258" s="142"/>
      <c r="E258" s="63"/>
      <c r="F258" s="66"/>
      <c r="G258" s="66"/>
      <c r="H258" s="66"/>
      <c r="I258" s="66"/>
      <c r="J258" s="206"/>
      <c r="K258" s="72"/>
      <c r="L258" s="69"/>
      <c r="M258" s="69"/>
      <c r="N258" s="69"/>
      <c r="O258" s="69"/>
    </row>
    <row r="259" spans="1:15" ht="12.75" customHeight="1">
      <c r="A259" s="73"/>
      <c r="B259" s="142"/>
      <c r="C259" s="71"/>
      <c r="D259" s="64"/>
      <c r="E259" s="63"/>
      <c r="F259" s="66"/>
      <c r="G259" s="66"/>
      <c r="H259" s="66"/>
      <c r="I259" s="66"/>
      <c r="J259" s="206"/>
      <c r="K259" s="72"/>
      <c r="L259" s="69"/>
      <c r="M259" s="69"/>
      <c r="N259" s="69"/>
      <c r="O259" s="69"/>
    </row>
    <row r="260" spans="1:15" ht="12.75" customHeight="1">
      <c r="A260" s="73"/>
      <c r="B260" s="142"/>
      <c r="C260" s="71"/>
      <c r="D260" s="64"/>
      <c r="E260" s="63"/>
      <c r="F260" s="66"/>
      <c r="G260" s="66"/>
      <c r="H260" s="66"/>
      <c r="I260" s="66"/>
      <c r="J260" s="206"/>
      <c r="K260" s="72"/>
      <c r="L260" s="69"/>
      <c r="M260" s="69"/>
      <c r="N260" s="69"/>
      <c r="O260" s="69"/>
    </row>
    <row r="261" spans="1:15" ht="12.75" customHeight="1">
      <c r="A261" s="73"/>
      <c r="B261" s="142"/>
      <c r="C261" s="71"/>
      <c r="D261" s="64"/>
      <c r="E261" s="63"/>
      <c r="F261" s="66"/>
      <c r="G261" s="66"/>
      <c r="H261" s="66"/>
      <c r="I261" s="66"/>
      <c r="J261" s="206"/>
      <c r="K261" s="72"/>
      <c r="L261" s="69"/>
      <c r="M261" s="69"/>
      <c r="N261" s="69"/>
      <c r="O261" s="69"/>
    </row>
    <row r="262" spans="1:15" ht="12.75" customHeight="1">
      <c r="A262" s="73"/>
      <c r="B262" s="142"/>
      <c r="C262" s="71"/>
      <c r="D262" s="64"/>
      <c r="E262" s="63"/>
      <c r="F262" s="66"/>
      <c r="G262" s="66"/>
      <c r="H262" s="66"/>
      <c r="I262" s="66"/>
      <c r="J262" s="206"/>
      <c r="K262" s="72"/>
      <c r="L262" s="69"/>
      <c r="M262" s="69"/>
      <c r="N262" s="69"/>
      <c r="O262" s="69"/>
    </row>
    <row r="263" spans="1:15" ht="12.75" customHeight="1">
      <c r="A263" s="73"/>
      <c r="B263" s="142"/>
      <c r="C263" s="71"/>
      <c r="D263" s="64"/>
      <c r="E263" s="63"/>
      <c r="F263" s="66"/>
      <c r="G263" s="66"/>
      <c r="H263" s="66"/>
      <c r="I263" s="66"/>
      <c r="J263" s="206"/>
      <c r="K263" s="72"/>
      <c r="L263" s="69"/>
      <c r="M263" s="69"/>
      <c r="N263" s="69"/>
      <c r="O263" s="69"/>
    </row>
    <row r="264" spans="1:15" ht="12.75" customHeight="1">
      <c r="A264" s="73"/>
      <c r="B264" s="142"/>
      <c r="C264" s="71"/>
      <c r="D264" s="64"/>
      <c r="E264" s="63"/>
      <c r="F264" s="66"/>
      <c r="G264" s="66"/>
      <c r="H264" s="66"/>
      <c r="I264" s="66"/>
      <c r="J264" s="206"/>
      <c r="K264" s="72"/>
      <c r="L264" s="69"/>
      <c r="M264" s="69"/>
      <c r="N264" s="69"/>
      <c r="O264" s="69"/>
    </row>
    <row r="265" spans="1:15" ht="12.75" customHeight="1">
      <c r="A265" s="73"/>
      <c r="B265" s="142"/>
      <c r="C265" s="71"/>
      <c r="D265" s="64"/>
      <c r="E265" s="63"/>
      <c r="F265" s="66"/>
      <c r="G265" s="66"/>
      <c r="H265" s="66"/>
      <c r="I265" s="66"/>
      <c r="J265" s="206"/>
      <c r="K265" s="72"/>
      <c r="L265" s="69"/>
      <c r="M265" s="69"/>
      <c r="N265" s="69"/>
      <c r="O265" s="69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19">
    <mergeCell ref="N13:N14"/>
    <mergeCell ref="L13:L14"/>
    <mergeCell ref="M13:M14"/>
    <mergeCell ref="A13:A14"/>
    <mergeCell ref="J13:J14"/>
    <mergeCell ref="K13:K14"/>
    <mergeCell ref="C13:C14"/>
    <mergeCell ref="D13:D14"/>
    <mergeCell ref="E13:E14"/>
    <mergeCell ref="A248:B248"/>
    <mergeCell ref="G8:O8"/>
    <mergeCell ref="G3:M3"/>
    <mergeCell ref="F13:G13"/>
    <mergeCell ref="G6:O6"/>
    <mergeCell ref="B9:O9"/>
    <mergeCell ref="B13:B14"/>
    <mergeCell ref="O13:O14"/>
    <mergeCell ref="A236:B236"/>
    <mergeCell ref="H13:I13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LAURA</cp:lastModifiedBy>
  <cp:lastPrinted>2017-01-09T13:44:30Z</cp:lastPrinted>
  <dcterms:created xsi:type="dcterms:W3CDTF">2008-11-20T19:57:43Z</dcterms:created>
  <dcterms:modified xsi:type="dcterms:W3CDTF">2017-01-09T14:04:36Z</dcterms:modified>
  <cp:category/>
  <cp:version/>
  <cp:contentType/>
  <cp:contentStatus/>
</cp:coreProperties>
</file>