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8060" windowHeight="11640" activeTab="0"/>
  </bookViews>
  <sheets>
    <sheet name="PROGRAM 2015 ITM" sheetId="1" r:id="rId1"/>
  </sheets>
  <definedNames>
    <definedName name="_xlnm.Print_Titles" localSheetId="0">'PROGRAM 2015 ITM'!$13:$14</definedName>
  </definedNames>
  <calcPr fullCalcOnLoad="1"/>
</workbook>
</file>

<file path=xl/sharedStrings.xml><?xml version="1.0" encoding="utf-8"?>
<sst xmlns="http://schemas.openxmlformats.org/spreadsheetml/2006/main" count="1252" uniqueCount="312">
  <si>
    <t xml:space="preserve">Cabluri retea </t>
  </si>
  <si>
    <t xml:space="preserve">Tub fluorescent </t>
  </si>
  <si>
    <t>44514100-7</t>
  </si>
  <si>
    <t>39831500-1</t>
  </si>
  <si>
    <t>24951311-8</t>
  </si>
  <si>
    <t>30237410-6</t>
  </si>
  <si>
    <t>30192153-8</t>
  </si>
  <si>
    <t>31214000-9</t>
  </si>
  <si>
    <t>32421000-0</t>
  </si>
  <si>
    <t>INSPECTIA MUNCII</t>
  </si>
  <si>
    <t>Cod CPV</t>
  </si>
  <si>
    <t>Asigurare auto RCA (tarif anual)</t>
  </si>
  <si>
    <t>Servicii de schimb de date electronice (Monitorul Oficial)</t>
  </si>
  <si>
    <t xml:space="preserve">Servicii medicale de medicina muncii </t>
  </si>
  <si>
    <t>Servicii de transport rutier public (RATB)</t>
  </si>
  <si>
    <t>Asigurare auto CASCO</t>
  </si>
  <si>
    <t>l</t>
  </si>
  <si>
    <t xml:space="preserve">Benzina fara plumb (BCF) </t>
  </si>
  <si>
    <t>Banda dublu adeziva</t>
  </si>
  <si>
    <t>Banda izolanta</t>
  </si>
  <si>
    <t>Steker</t>
  </si>
  <si>
    <t>Switch-uri</t>
  </si>
  <si>
    <t>Telefoane fără fir</t>
  </si>
  <si>
    <t>Telefoane fixe</t>
  </si>
  <si>
    <t>Telefoane mobile</t>
  </si>
  <si>
    <t>Apă minerală</t>
  </si>
  <si>
    <t>Manere (druckere) pentru broaste de usi</t>
  </si>
  <si>
    <t>Butuc yala pentru broasca de usa</t>
  </si>
  <si>
    <t>buc</t>
  </si>
  <si>
    <t>pereche</t>
  </si>
  <si>
    <t>set</t>
  </si>
  <si>
    <t>Chei yale</t>
  </si>
  <si>
    <t>Balamale pentru usi</t>
  </si>
  <si>
    <t>Becuri economice 100 w</t>
  </si>
  <si>
    <t>Comutatoare</t>
  </si>
  <si>
    <t>U.M</t>
  </si>
  <si>
    <t>pers</t>
  </si>
  <si>
    <r>
      <t xml:space="preserve">Servicii de </t>
    </r>
    <r>
      <rPr>
        <b/>
        <sz val="8"/>
        <rFont val="Arial"/>
        <family val="2"/>
      </rPr>
      <t>reparatii a automobilelor</t>
    </r>
  </si>
  <si>
    <r>
      <t xml:space="preserve">Servicii de reparare a </t>
    </r>
    <r>
      <rPr>
        <b/>
        <sz val="8"/>
        <rFont val="Arial"/>
        <family val="2"/>
      </rPr>
      <t>pneurilor</t>
    </r>
    <r>
      <rPr>
        <sz val="8"/>
        <rFont val="Arial"/>
        <family val="2"/>
      </rPr>
      <t>, inclusiv montare şi echilibrare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</si>
  <si>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perifericelor informatice </t>
    </r>
    <r>
      <rPr>
        <b/>
        <sz val="8"/>
        <rFont val="Arial"/>
        <family val="2"/>
      </rPr>
      <t>(imprimante)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</si>
  <si>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instalaţiilor de construcţii (</t>
    </r>
    <r>
      <rPr>
        <b/>
        <sz val="8"/>
        <rFont val="Arial"/>
        <family val="2"/>
      </rPr>
      <t>apă, canalizare, sanitare)</t>
    </r>
  </si>
  <si>
    <r>
      <t xml:space="preserve">Servicii de </t>
    </r>
    <r>
      <rPr>
        <b/>
        <sz val="8"/>
        <rFont val="Arial"/>
        <family val="2"/>
      </rPr>
      <t xml:space="preserve">reparare </t>
    </r>
    <r>
      <rPr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instalaţiilor electrice </t>
    </r>
    <r>
      <rPr>
        <sz val="8"/>
        <rFont val="Arial"/>
        <family val="2"/>
      </rPr>
      <t>de construcţii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</si>
  <si>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echipamentului de stingere a </t>
    </r>
    <r>
      <rPr>
        <b/>
        <sz val="8"/>
        <rFont val="Arial"/>
        <family val="2"/>
      </rPr>
      <t>incendiilor</t>
    </r>
  </si>
  <si>
    <r>
      <t>Servicii de î</t>
    </r>
    <r>
      <rPr>
        <b/>
        <sz val="8"/>
        <rFont val="Arial"/>
        <family val="2"/>
      </rPr>
      <t>ntreţinere</t>
    </r>
    <r>
      <rPr>
        <sz val="8"/>
        <rFont val="Arial"/>
        <family val="2"/>
      </rPr>
      <t xml:space="preserve"> a perifericelor informatice </t>
    </r>
    <r>
      <rPr>
        <b/>
        <sz val="8"/>
        <rFont val="Arial"/>
        <family val="2"/>
      </rPr>
      <t>(imprimante)</t>
    </r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</si>
  <si>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instalatii mecanice de constructii (</t>
    </r>
    <r>
      <rPr>
        <b/>
        <sz val="8"/>
        <rFont val="Arial"/>
        <family val="2"/>
      </rPr>
      <t>climatizare, centrala termica si ciller)</t>
    </r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</si>
  <si>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instalatii in constructii </t>
    </r>
    <r>
      <rPr>
        <b/>
        <sz val="8"/>
        <rFont val="Arial"/>
        <family val="2"/>
      </rPr>
      <t>(apa, canalizare, sanitare)</t>
    </r>
  </si>
  <si>
    <t>Becuri incandescente 60 w (lampi de birou)</t>
  </si>
  <si>
    <t>Lichid antigel</t>
  </si>
  <si>
    <r>
      <t xml:space="preserve">Servicii de </t>
    </r>
    <r>
      <rPr>
        <b/>
        <sz val="8"/>
        <rFont val="Arial"/>
        <family val="2"/>
      </rPr>
      <t>intretinere instalatii electrice</t>
    </r>
    <r>
      <rPr>
        <sz val="8"/>
        <rFont val="Arial"/>
        <family val="2"/>
      </rPr>
      <t xml:space="preserve"> de constructii</t>
    </r>
  </si>
  <si>
    <r>
      <t xml:space="preserve">Servicii </t>
    </r>
    <r>
      <rPr>
        <b/>
        <sz val="8"/>
        <rFont val="Arial"/>
        <family val="2"/>
      </rPr>
      <t>TV</t>
    </r>
    <r>
      <rPr>
        <sz val="8"/>
        <rFont val="Arial"/>
        <family val="2"/>
      </rPr>
      <t xml:space="preserve"> (Abonament)</t>
    </r>
  </si>
  <si>
    <r>
      <t>Servicii de</t>
    </r>
    <r>
      <rPr>
        <b/>
        <sz val="8"/>
        <rFont val="Arial"/>
        <family val="2"/>
      </rPr>
      <t xml:space="preserve"> gestionare</t>
    </r>
    <r>
      <rPr>
        <sz val="8"/>
        <rFont val="Arial"/>
        <family val="2"/>
      </rPr>
      <t xml:space="preserve"> a instalaţiilor care implică operaţiuni informatice </t>
    </r>
  </si>
  <si>
    <t>Aspirator</t>
  </si>
  <si>
    <t>Mulaje stampile</t>
  </si>
  <si>
    <t>Stampile</t>
  </si>
  <si>
    <t>Echipamente periferice</t>
  </si>
  <si>
    <t>Echipament de extindere a memoriei (laptop)</t>
  </si>
  <si>
    <t>Servicii de perfectionare profesionala</t>
  </si>
  <si>
    <r>
      <t xml:space="preserve">Servicii de verificare si intretinere </t>
    </r>
    <r>
      <rPr>
        <b/>
        <sz val="8"/>
        <rFont val="Arial"/>
        <family val="2"/>
      </rPr>
      <t>instalatii gaze</t>
    </r>
  </si>
  <si>
    <t>Baterii alcaline</t>
  </si>
  <si>
    <t>Calculatoare de birou</t>
  </si>
  <si>
    <t>Containere şi pubele de deşeuri</t>
  </si>
  <si>
    <t>Anunt Monitorul Oficial</t>
  </si>
  <si>
    <t>Anunt ziar</t>
  </si>
  <si>
    <t>Mouse</t>
  </si>
  <si>
    <t>Anvelope auto</t>
  </si>
  <si>
    <t>Taxa de drum (rovigneta)</t>
  </si>
  <si>
    <r>
      <t>CAPITOLUL 2</t>
    </r>
    <r>
      <rPr>
        <b/>
        <sz val="10"/>
        <rFont val="Arial"/>
        <family val="2"/>
      </rPr>
      <t>. MATERIALE PENTRU CURATENIE - 20.01.02</t>
    </r>
  </si>
  <si>
    <r>
      <t>CAPITOLUL 5.</t>
    </r>
    <r>
      <rPr>
        <b/>
        <sz val="10"/>
        <rFont val="Arial"/>
        <family val="2"/>
      </rPr>
      <t xml:space="preserve"> CARBURANŢI ŞI LUBRIFIANŢI - 20.01.05</t>
    </r>
  </si>
  <si>
    <r>
      <t>CAPITOLUL 6.</t>
    </r>
    <r>
      <rPr>
        <b/>
        <sz val="10"/>
        <rFont val="Arial"/>
        <family val="2"/>
      </rPr>
      <t xml:space="preserve"> PIESE DE SCHIMB - 20.01.06</t>
    </r>
  </si>
  <si>
    <r>
      <t>CAPITOLUL 7.</t>
    </r>
    <r>
      <rPr>
        <b/>
        <sz val="10"/>
        <rFont val="Arial"/>
        <family val="2"/>
      </rPr>
      <t xml:space="preserve"> POSTA, TELECOMUNICATII, RADIO, TV, INTERNET - 20.01.08</t>
    </r>
  </si>
  <si>
    <r>
      <t>CAPITOLUL 8</t>
    </r>
    <r>
      <rPr>
        <b/>
        <sz val="10"/>
        <rFont val="Arial"/>
        <family val="2"/>
      </rPr>
      <t>. ALTE BUNURI ŞI SERVICII PENTRU INTREŢINERE ŞI FUNCŢIONARE - 20.01.30</t>
    </r>
  </si>
  <si>
    <r>
      <t>CAPITOLUL 10.</t>
    </r>
    <r>
      <rPr>
        <b/>
        <sz val="10"/>
        <rFont val="Arial"/>
        <family val="2"/>
      </rPr>
      <t xml:space="preserve"> BUNURI DE NATURA OBIECTELOR DE INVENTAR - 20.05</t>
    </r>
  </si>
  <si>
    <r>
      <t>CAPITOLUL 1</t>
    </r>
    <r>
      <rPr>
        <b/>
        <sz val="10"/>
        <color indexed="9"/>
        <rFont val="Arial"/>
        <family val="2"/>
      </rPr>
      <t>. FURNITURI DE BIROU - 20.01.01</t>
    </r>
  </si>
  <si>
    <r>
      <t>CAPITOLUL 3.</t>
    </r>
    <r>
      <rPr>
        <b/>
        <sz val="10"/>
        <color indexed="9"/>
        <rFont val="Arial"/>
        <family val="2"/>
      </rPr>
      <t xml:space="preserve"> ILUMINAT, INCALZIRE SI FORTA MOTRICA - 20.01.03</t>
    </r>
  </si>
  <si>
    <r>
      <t>CAPITOLUL 4.</t>
    </r>
    <r>
      <rPr>
        <b/>
        <sz val="10"/>
        <color indexed="9"/>
        <rFont val="Arial"/>
        <family val="2"/>
      </rPr>
      <t xml:space="preserve"> APA, CANAL, SALUBRITATE - 20.01.04</t>
    </r>
  </si>
  <si>
    <r>
      <t>CAPITOLUL 9.</t>
    </r>
    <r>
      <rPr>
        <b/>
        <sz val="10"/>
        <color indexed="9"/>
        <rFont val="Arial"/>
        <family val="2"/>
      </rPr>
      <t xml:space="preserve"> REPARAŢII CURENTE - 20.02</t>
    </r>
  </si>
  <si>
    <t>Dispozitive de protectie la incendiu</t>
  </si>
  <si>
    <t>Servicii de certificare a semnaturii electronice</t>
  </si>
  <si>
    <t>Servicii de intretinere a centralei telefonice</t>
  </si>
  <si>
    <r>
      <t>CAPITOLUL 12</t>
    </r>
    <r>
      <rPr>
        <b/>
        <sz val="10"/>
        <rFont val="Arial"/>
        <family val="2"/>
      </rPr>
      <t>. CARŢI, PUBLICATII ŞI MATERIALE DOCUMENTARE - 20.11</t>
    </r>
  </si>
  <si>
    <t>Servicii postale de distribuire a ziarelor si a periodicelor</t>
  </si>
  <si>
    <t>Servicii de schimb de date electronice (Buletinul Insolventei)</t>
  </si>
  <si>
    <r>
      <t>CAPITOLUL 11</t>
    </r>
    <r>
      <rPr>
        <b/>
        <sz val="10"/>
        <color indexed="9"/>
        <rFont val="Arial"/>
        <family val="2"/>
      </rPr>
      <t>. DEPLASARI, DETASARI, TRANSFERARI - 20.06</t>
    </r>
  </si>
  <si>
    <t xml:space="preserve">Servicii de cazare la hotel </t>
  </si>
  <si>
    <r>
      <t>Servicii de telecomunicaţii integrate (</t>
    </r>
    <r>
      <rPr>
        <b/>
        <sz val="8"/>
        <rFont val="Arial"/>
        <family val="2"/>
      </rPr>
      <t xml:space="preserve"> IP VPN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STS</t>
    </r>
    <r>
      <rPr>
        <sz val="8"/>
        <rFont val="Arial"/>
        <family val="2"/>
      </rPr>
      <t>)</t>
    </r>
  </si>
  <si>
    <t>Asistenta tehnica program informatic contabilitate</t>
  </si>
  <si>
    <r>
      <t xml:space="preserve">Servicii  de </t>
    </r>
    <r>
      <rPr>
        <b/>
        <sz val="8"/>
        <rFont val="Arial"/>
        <family val="2"/>
      </rPr>
      <t>întreţinere a automobilelor ( ITP, Revizii )</t>
    </r>
  </si>
  <si>
    <t>Servicii legislative (program legislativ)</t>
  </si>
  <si>
    <r>
      <t>Servicii</t>
    </r>
    <r>
      <rPr>
        <b/>
        <sz val="8"/>
        <rFont val="Arial"/>
        <family val="2"/>
      </rPr>
      <t xml:space="preserve"> de reparare a mobilierului</t>
    </r>
  </si>
  <si>
    <r>
      <t xml:space="preserve">Servicii de </t>
    </r>
    <r>
      <rPr>
        <b/>
        <sz val="8"/>
        <rFont val="Arial"/>
        <family val="2"/>
      </rPr>
      <t>reparare a</t>
    </r>
    <r>
      <rPr>
        <sz val="8"/>
        <rFont val="Arial"/>
        <family val="2"/>
      </rPr>
      <t xml:space="preserve"> fotocopiatoarelor </t>
    </r>
  </si>
  <si>
    <t xml:space="preserve">buc </t>
  </si>
  <si>
    <t>Surse neîntreruptibile</t>
  </si>
  <si>
    <t xml:space="preserve">              PROGRAMUL ANUAL AL ACHIZITIILOR PUBLICE 2012- APARAT CENTRAL</t>
  </si>
  <si>
    <t>Carti - Publicaţii tehnice ( anuar statistic, carti )</t>
  </si>
  <si>
    <t>Produse de curatat pentru automobile (lichid parbriz, solutii )</t>
  </si>
  <si>
    <t xml:space="preserve">Truse medicale </t>
  </si>
  <si>
    <t>Triunghiuri  reflectorizante</t>
  </si>
  <si>
    <t>Trusa de scule</t>
  </si>
  <si>
    <t>Produse din cauciuc (  pres cauciuc electroizolant)</t>
  </si>
  <si>
    <t>Produse din cauciuc (  covorase auto)</t>
  </si>
  <si>
    <t>Broasca  (usa )</t>
  </si>
  <si>
    <t xml:space="preserve">Adezivi </t>
  </si>
  <si>
    <t>Produse de curatat</t>
  </si>
  <si>
    <r>
      <t xml:space="preserve">Servicii de </t>
    </r>
    <r>
      <rPr>
        <b/>
        <sz val="8"/>
        <rFont val="Arial"/>
        <family val="2"/>
      </rPr>
      <t xml:space="preserve">reparare a </t>
    </r>
    <r>
      <rPr>
        <sz val="8"/>
        <rFont val="Arial"/>
        <family val="2"/>
      </rPr>
      <t xml:space="preserve">centralei telefonice </t>
    </r>
  </si>
  <si>
    <t>Accesorii pentru birou</t>
  </si>
  <si>
    <t>Cartuse pentru toner</t>
  </si>
  <si>
    <t>Hartie xerografica</t>
  </si>
  <si>
    <t>Articole imprimate de papetarie din hartie sau din carton</t>
  </si>
  <si>
    <t>Imprimate la comanda</t>
  </si>
  <si>
    <r>
      <t>Servicii de</t>
    </r>
    <r>
      <rPr>
        <b/>
        <sz val="8"/>
        <rFont val="Arial"/>
        <family val="2"/>
      </rPr>
      <t xml:space="preserve"> întretinere</t>
    </r>
    <r>
      <rPr>
        <sz val="8"/>
        <rFont val="Arial"/>
        <family val="2"/>
      </rPr>
      <t xml:space="preserve"> a echipamentului de </t>
    </r>
    <r>
      <rPr>
        <b/>
        <sz val="8"/>
        <rFont val="Arial"/>
        <family val="2"/>
      </rPr>
      <t>supraveghere video</t>
    </r>
  </si>
  <si>
    <r>
      <t xml:space="preserve">Servicii de </t>
    </r>
    <r>
      <rPr>
        <b/>
        <sz val="8"/>
        <rFont val="Arial"/>
        <family val="2"/>
      </rPr>
      <t>întretinere</t>
    </r>
    <r>
      <rPr>
        <sz val="8"/>
        <rFont val="Arial"/>
        <family val="2"/>
      </rPr>
      <t xml:space="preserve"> a </t>
    </r>
    <r>
      <rPr>
        <b/>
        <sz val="8"/>
        <rFont val="Arial"/>
        <family val="2"/>
      </rPr>
      <t xml:space="preserve">fotocopiatoarelor </t>
    </r>
  </si>
  <si>
    <r>
      <t xml:space="preserve">Servicii </t>
    </r>
    <r>
      <rPr>
        <b/>
        <sz val="8"/>
        <rFont val="Arial"/>
        <family val="2"/>
      </rPr>
      <t>protectie antivirus</t>
    </r>
    <r>
      <rPr>
        <sz val="8"/>
        <rFont val="Arial"/>
        <family val="2"/>
      </rPr>
      <t xml:space="preserve"> (Servicii informatice si servicii conexe)</t>
    </r>
  </si>
  <si>
    <r>
      <t>Servicii informatice  (</t>
    </r>
    <r>
      <rPr>
        <b/>
        <sz val="8"/>
        <rFont val="Arial"/>
        <family val="2"/>
      </rPr>
      <t>Registrul general</t>
    </r>
    <r>
      <rPr>
        <sz val="8"/>
        <rFont val="Arial"/>
        <family val="2"/>
      </rPr>
      <t xml:space="preserve"> de evidenta a salariatilor) </t>
    </r>
  </si>
  <si>
    <r>
      <t xml:space="preserve">Servicii de </t>
    </r>
    <r>
      <rPr>
        <b/>
        <sz val="8"/>
        <rFont val="Arial"/>
        <family val="2"/>
      </rPr>
      <t>telefonie mobila</t>
    </r>
  </si>
  <si>
    <r>
      <t xml:space="preserve">Servicii de </t>
    </r>
    <r>
      <rPr>
        <b/>
        <sz val="8"/>
        <rFont val="Arial"/>
        <family val="2"/>
      </rPr>
      <t>telefonie fixa</t>
    </r>
  </si>
  <si>
    <r>
      <t xml:space="preserve">Servicii </t>
    </r>
    <r>
      <rPr>
        <b/>
        <sz val="8"/>
        <rFont val="Arial"/>
        <family val="2"/>
      </rPr>
      <t>poştale</t>
    </r>
    <r>
      <rPr>
        <sz val="8"/>
        <rFont val="Arial"/>
        <family val="2"/>
      </rPr>
      <t xml:space="preserve"> de corespondenta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</si>
  <si>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 a instalatiilor  mecanice de construcţii </t>
    </r>
    <r>
      <rPr>
        <b/>
        <sz val="8"/>
        <rFont val="Arial"/>
        <family val="2"/>
      </rPr>
      <t>(aer condiţionat + centrala termică + ciller)</t>
    </r>
  </si>
  <si>
    <t>echivalenta  4,5 lei/euro</t>
  </si>
  <si>
    <t>Anunt de intentie</t>
  </si>
  <si>
    <t>Procedura aplicata</t>
  </si>
  <si>
    <t>Termen finalizare contract</t>
  </si>
  <si>
    <t>Responsabil</t>
  </si>
  <si>
    <t>Data estimata incepere procedura</t>
  </si>
  <si>
    <t>Nr. crt</t>
  </si>
  <si>
    <t>Obiectul contractului/ acordului cadru</t>
  </si>
  <si>
    <t>Cantitate</t>
  </si>
  <si>
    <t>Valoarea estimata fara TVA</t>
  </si>
  <si>
    <t>Valoarea estimata cu TVA</t>
  </si>
  <si>
    <t>lei</t>
  </si>
  <si>
    <t>euro</t>
  </si>
  <si>
    <t>nu</t>
  </si>
  <si>
    <t>Data estimata finalizare procedura</t>
  </si>
  <si>
    <t xml:space="preserve">              INSPECTOR SEF</t>
  </si>
  <si>
    <t xml:space="preserve">                                                                      Se aprobă</t>
  </si>
  <si>
    <r>
      <t>CAPITOLUL 13</t>
    </r>
    <r>
      <rPr>
        <b/>
        <sz val="10"/>
        <rFont val="Arial"/>
        <family val="2"/>
      </rPr>
      <t>. PREGATIRE PROFESIONALA - 20.13</t>
    </r>
  </si>
  <si>
    <r>
      <t>CAPITOLUL 14</t>
    </r>
    <r>
      <rPr>
        <b/>
        <sz val="10"/>
        <rFont val="Arial"/>
        <family val="2"/>
      </rPr>
      <t>. PROTECŢIA MUNCII - 20.14</t>
    </r>
  </si>
  <si>
    <t>30192000-1</t>
  </si>
  <si>
    <t>30197644-2</t>
  </si>
  <si>
    <t>30125100-2</t>
  </si>
  <si>
    <t>41110000-3</t>
  </si>
  <si>
    <t>09134200-9</t>
  </si>
  <si>
    <t>34351100-3</t>
  </si>
  <si>
    <t>64211000-8</t>
  </si>
  <si>
    <t>64212000-5</t>
  </si>
  <si>
    <t>64110000-0</t>
  </si>
  <si>
    <t>64210000-1</t>
  </si>
  <si>
    <t>64216100-4</t>
  </si>
  <si>
    <t>31431000-6</t>
  </si>
  <si>
    <t>24911200-5</t>
  </si>
  <si>
    <t>44520000-1</t>
  </si>
  <si>
    <t>44424200-0</t>
  </si>
  <si>
    <t>31651000-4</t>
  </si>
  <si>
    <t>31531000-7</t>
  </si>
  <si>
    <t>31411000-0</t>
  </si>
  <si>
    <t>31532920-9</t>
  </si>
  <si>
    <t>44521110-2</t>
  </si>
  <si>
    <t>44316400-2</t>
  </si>
  <si>
    <t xml:space="preserve">Autoturisme </t>
  </si>
  <si>
    <t xml:space="preserve">Copiatoare </t>
  </si>
  <si>
    <t xml:space="preserve">Fax </t>
  </si>
  <si>
    <t xml:space="preserve">TOTAL </t>
  </si>
  <si>
    <t xml:space="preserve">achizitie directa </t>
  </si>
  <si>
    <t>VASLUI</t>
  </si>
  <si>
    <t>30199700-7</t>
  </si>
  <si>
    <t>22458000-5</t>
  </si>
  <si>
    <t>39830000-9</t>
  </si>
  <si>
    <t>MINISTERUL MUNCII, FAMILIEI , PROTECTIEI SOCIALE SI PERSOANELOR VARSTNICE</t>
  </si>
  <si>
    <t>75111200-9</t>
  </si>
  <si>
    <t>72611000-6</t>
  </si>
  <si>
    <t>50112000-5</t>
  </si>
  <si>
    <t>79971200-3</t>
  </si>
  <si>
    <t>50413200-5</t>
  </si>
  <si>
    <t>50711000-2</t>
  </si>
  <si>
    <t>50323000-5</t>
  </si>
  <si>
    <t>50323100-6</t>
  </si>
  <si>
    <t>7135600-9</t>
  </si>
  <si>
    <t>58112300-6</t>
  </si>
  <si>
    <t>79132100-9</t>
  </si>
  <si>
    <t>22910000-2</t>
  </si>
  <si>
    <t>79341000-6</t>
  </si>
  <si>
    <t>50334130-5</t>
  </si>
  <si>
    <t>39713430-6</t>
  </si>
  <si>
    <t>30236100-3</t>
  </si>
  <si>
    <t>30121400-7</t>
  </si>
  <si>
    <t>32252100-5</t>
  </si>
  <si>
    <t>55110000-4</t>
  </si>
  <si>
    <t>60112000-6</t>
  </si>
  <si>
    <t>22101000-4</t>
  </si>
  <si>
    <t>64216110-7</t>
  </si>
  <si>
    <t>64112000-4</t>
  </si>
  <si>
    <t>8053000-8</t>
  </si>
  <si>
    <t>85147000-1</t>
  </si>
  <si>
    <t>66516100-1</t>
  </si>
  <si>
    <t>30232110-8</t>
  </si>
  <si>
    <t>32581200-1</t>
  </si>
  <si>
    <t>30121100-5</t>
  </si>
  <si>
    <t>50000000-5</t>
  </si>
  <si>
    <t xml:space="preserve">Servicii de reparare si intretinere(reparatii capitale) </t>
  </si>
  <si>
    <t>31532910-6</t>
  </si>
  <si>
    <t>50710000-5</t>
  </si>
  <si>
    <t>50700000-2</t>
  </si>
  <si>
    <t>50712000-9</t>
  </si>
  <si>
    <t>30234600-4</t>
  </si>
  <si>
    <t>USB Memory flash</t>
  </si>
  <si>
    <t>35111320-4</t>
  </si>
  <si>
    <t>Extinctoare portabile(auto)</t>
  </si>
  <si>
    <t>44512000-2</t>
  </si>
  <si>
    <t>33141620-2</t>
  </si>
  <si>
    <t>18143000-3</t>
  </si>
  <si>
    <t>Echipamente de protectie</t>
  </si>
  <si>
    <t>31154000-0</t>
  </si>
  <si>
    <t>19510000-4</t>
  </si>
  <si>
    <r>
      <t xml:space="preserve">Servicii de </t>
    </r>
    <r>
      <rPr>
        <b/>
        <sz val="8"/>
        <rFont val="Arial"/>
        <family val="2"/>
      </rPr>
      <t>curatenie</t>
    </r>
    <r>
      <rPr>
        <sz val="8"/>
        <rFont val="Arial"/>
        <family val="2"/>
      </rPr>
      <t xml:space="preserve"> a sediilor, birourilor</t>
    </r>
  </si>
  <si>
    <t>Imprimante</t>
  </si>
  <si>
    <t>Enache Laura</t>
  </si>
  <si>
    <t xml:space="preserve">Servicii tipografice </t>
  </si>
  <si>
    <t>Servicii de legare(arhivare)</t>
  </si>
  <si>
    <t>79711000-1</t>
  </si>
  <si>
    <t>79713000-5</t>
  </si>
  <si>
    <r>
      <t xml:space="preserve">Servicii de </t>
    </r>
    <r>
      <rPr>
        <b/>
        <sz val="8"/>
        <rFont val="Arial"/>
        <family val="2"/>
      </rPr>
      <t>paza</t>
    </r>
  </si>
  <si>
    <t>Servicii de monitorizare a sistemelor de alarma</t>
  </si>
  <si>
    <t>72212900-8</t>
  </si>
  <si>
    <t>70130000-1</t>
  </si>
  <si>
    <t>90910000-9</t>
  </si>
  <si>
    <t>50324100-3</t>
  </si>
  <si>
    <t>50112100-4</t>
  </si>
  <si>
    <r>
      <t xml:space="preserve">Servicii </t>
    </r>
    <r>
      <rPr>
        <b/>
        <sz val="8"/>
        <rFont val="Arial"/>
        <family val="2"/>
      </rPr>
      <t>spalare auto si servicii similare</t>
    </r>
  </si>
  <si>
    <t>50112200-5</t>
  </si>
  <si>
    <t>Servicii de inlocuire a parbrizelor</t>
  </si>
  <si>
    <t>50112120-0</t>
  </si>
  <si>
    <t>50323200-7</t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</si>
  <si>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computerelor</t>
    </r>
  </si>
  <si>
    <t>50321000-1</t>
  </si>
  <si>
    <t>72514100-2</t>
  </si>
  <si>
    <t>Servicii de extensie sistem alarma</t>
  </si>
  <si>
    <t>Servicii de intretinere a automobilelor(vulcanizare auto)</t>
  </si>
  <si>
    <r>
      <t>CAPITOLUL 15</t>
    </r>
    <r>
      <rPr>
        <b/>
        <sz val="10"/>
        <rFont val="Arial"/>
        <family val="2"/>
      </rPr>
      <t>. CHELTUIELI JUDICIARE SI EXTRAJUDICIARE DERIVATE DIN ACTIUNI IN REPREZENTAREA INTERESELOR STATULUI - 20.25</t>
    </r>
  </si>
  <si>
    <r>
      <t>CAPITOLUL 16</t>
    </r>
    <r>
      <rPr>
        <b/>
        <sz val="10"/>
        <rFont val="Arial"/>
        <family val="2"/>
      </rPr>
      <t>. PRIME DE ASIGURARE NON-VIATA - 20.30.03</t>
    </r>
  </si>
  <si>
    <t>Cheltuieli judiciare si extrajudiciare</t>
  </si>
  <si>
    <r>
      <t>CAPITOLUL 17</t>
    </r>
    <r>
      <rPr>
        <b/>
        <sz val="10"/>
        <rFont val="Arial"/>
        <family val="2"/>
      </rPr>
      <t>. CHIRII - 20.30.04</t>
    </r>
  </si>
  <si>
    <t>Chirii</t>
  </si>
  <si>
    <t>Alte cheltuieli</t>
  </si>
  <si>
    <r>
      <t>CAPITOLUL 18</t>
    </r>
    <r>
      <rPr>
        <b/>
        <sz val="10"/>
        <rFont val="Arial"/>
        <family val="2"/>
      </rPr>
      <t>. EXECUTAREA SILITA A CREANTELOR BUGETARE - 20.30.09</t>
    </r>
  </si>
  <si>
    <t>Executarea silita</t>
  </si>
  <si>
    <t>NASCU SAFTA</t>
  </si>
  <si>
    <t>SEF SERVICIU ERUI,</t>
  </si>
  <si>
    <t>Intocmit,</t>
  </si>
  <si>
    <t>ENACHE LAURA</t>
  </si>
  <si>
    <t xml:space="preserve">ITM </t>
  </si>
  <si>
    <r>
      <t xml:space="preserve">Servicii de reparatii constructii </t>
    </r>
    <r>
      <rPr>
        <sz val="8"/>
        <color indexed="8"/>
        <rFont val="Arial"/>
        <family val="2"/>
      </rPr>
      <t>(tencuieli, zugrăveli, vopsitorii)</t>
    </r>
  </si>
  <si>
    <t>Servicii de reparare de acoperisuri</t>
  </si>
  <si>
    <t>45261910-6</t>
  </si>
  <si>
    <t>Servicii de audit-supraveghere (certificare iso)</t>
  </si>
  <si>
    <t>79212300-6</t>
  </si>
  <si>
    <t>32428000-9</t>
  </si>
  <si>
    <t>Servicii de reparatii constructii (tencuieli, zugrăveli)</t>
  </si>
  <si>
    <t>44115800-7</t>
  </si>
  <si>
    <r>
      <t>CAPITOLUL 19</t>
    </r>
    <r>
      <rPr>
        <b/>
        <sz val="10"/>
        <rFont val="Arial"/>
        <family val="2"/>
      </rPr>
      <t>. ALTE CHELTUIELI CU BUNURI SI SERVICII - 20.30.30</t>
    </r>
  </si>
  <si>
    <r>
      <t>CAPITOLUL 20</t>
    </r>
    <r>
      <rPr>
        <b/>
        <sz val="10"/>
        <rFont val="Arial"/>
        <family val="2"/>
      </rPr>
      <t>. ACTIVE NEFINANCIARE - 71.01.02</t>
    </r>
  </si>
  <si>
    <r>
      <t>CAPITOLUL 22</t>
    </r>
    <r>
      <rPr>
        <b/>
        <sz val="10"/>
        <rFont val="Arial"/>
        <family val="2"/>
      </rPr>
      <t>. ACTIVE NEFINANCIARE - 71.03</t>
    </r>
  </si>
  <si>
    <t>Chirvase Gheorghe</t>
  </si>
  <si>
    <t>Diverse piese de schimb</t>
  </si>
  <si>
    <t>34913000-0</t>
  </si>
  <si>
    <t>da</t>
  </si>
  <si>
    <t>cerere/oferta</t>
  </si>
  <si>
    <t>Calculatoare desktop</t>
  </si>
  <si>
    <t>Laptop</t>
  </si>
  <si>
    <t>30213100-6</t>
  </si>
  <si>
    <t>Scaner</t>
  </si>
  <si>
    <t>30216110-0</t>
  </si>
  <si>
    <t>34111200-0</t>
  </si>
  <si>
    <t>Codul muncii,codul penal</t>
  </si>
  <si>
    <t>Motorina (BCF)</t>
  </si>
  <si>
    <t>PROGRAMUL ANUAL AL ACHIZITIILOR PUBLICE 2016</t>
  </si>
  <si>
    <t>05.01.2016</t>
  </si>
  <si>
    <t>30.12.2016</t>
  </si>
  <si>
    <t>31.12.2016</t>
  </si>
  <si>
    <t xml:space="preserve"> 30213300-8</t>
  </si>
  <si>
    <t>Switch HP Procurve</t>
  </si>
  <si>
    <t>31214100-0</t>
  </si>
  <si>
    <t>Centrala termica 35KW</t>
  </si>
  <si>
    <t>39715210-2</t>
  </si>
  <si>
    <t>15981100-9</t>
  </si>
  <si>
    <t>463/19.01.2016</t>
  </si>
  <si>
    <t>Nr.</t>
  </si>
  <si>
    <t>Piese de rezerva pt.vehicule -automobile(Ştergătoare de parbriz)</t>
  </si>
  <si>
    <t>34330000-9</t>
  </si>
  <si>
    <t>44522200-7</t>
  </si>
  <si>
    <r>
      <t xml:space="preserve">Servicii feronerie(confecţionare </t>
    </r>
    <r>
      <rPr>
        <b/>
        <sz val="8"/>
        <rFont val="Arial"/>
        <family val="2"/>
      </rPr>
      <t>chei)</t>
    </r>
  </si>
  <si>
    <t>71550000-8</t>
  </si>
  <si>
    <t>30213300-8</t>
  </si>
  <si>
    <t xml:space="preserve">Fise si prize </t>
  </si>
  <si>
    <t>31224100-3</t>
  </si>
  <si>
    <t>C.L.C.A.</t>
  </si>
  <si>
    <t>BADAC AURELIA</t>
  </si>
  <si>
    <t>65300000-6</t>
  </si>
  <si>
    <t xml:space="preserve">Servicii furnizare energie electrică </t>
  </si>
  <si>
    <t>Servicii furnizare gaze naturale</t>
  </si>
  <si>
    <t>65210000-8</t>
  </si>
  <si>
    <t>Servicii publice de alimentare cu apă ,canalizare,salubrizare</t>
  </si>
  <si>
    <t xml:space="preserve">Servicii privind deseurile </t>
  </si>
  <si>
    <t>90500000-2</t>
  </si>
  <si>
    <t>09132100-4</t>
  </si>
  <si>
    <t>65100000-4</t>
  </si>
  <si>
    <t>66512200-4</t>
  </si>
  <si>
    <t>Servicii de furnizare apa potabila imbuteliata</t>
  </si>
  <si>
    <r>
      <t xml:space="preserve">Servicii de reparare si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a echipamentelor de </t>
    </r>
    <r>
      <rPr>
        <b/>
        <sz val="8"/>
        <rFont val="Arial"/>
        <family val="2"/>
      </rPr>
      <t>stingere a incendiilor</t>
    </r>
  </si>
  <si>
    <t xml:space="preserve">Acumulatori </t>
  </si>
  <si>
    <t>Scaune ergonomice(pivotante)</t>
  </si>
  <si>
    <t>39111100-4</t>
  </si>
  <si>
    <t>Servicii diverse de reparare si intretinere ( igienizare spatii arhiva)</t>
  </si>
  <si>
    <t>50800000-3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</si>
</sst>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"/>
    <numFmt numFmtId="174" formatCode="#,##0.000"/>
    <numFmt numFmtId="175" formatCode="#,##0.00000000"/>
    <numFmt numFmtId="176" formatCode="[$-409]dd\ mmmm\,\ yyyy"/>
    <numFmt numFmtId="177" formatCode="#,##0.00;[Red]#,##0.00"/>
    <numFmt numFmtId="178" formatCode="0.00_)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6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42" fillId="29" borderId="2" applyNumberFormat="0" applyAlignment="0" applyProtection="0"/>
    <xf numFmtId="0" fontId="26" fillId="0" borderId="3" applyNumberFormat="0" applyFill="0" applyAlignment="0" applyProtection="0"/>
    <xf numFmtId="0" fontId="43" fillId="3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27" fillId="28" borderId="8" applyNumberFormat="0" applyAlignment="0" applyProtection="0"/>
    <xf numFmtId="0" fontId="49" fillId="32" borderId="2" applyNumberFormat="0" applyAlignment="0" applyProtection="0"/>
    <xf numFmtId="0" fontId="28" fillId="33" borderId="1" applyNumberFormat="0" applyAlignment="0" applyProtection="0"/>
    <xf numFmtId="0" fontId="50" fillId="0" borderId="9" applyNumberFormat="0" applyFill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4" fontId="0" fillId="0" borderId="0">
      <alignment/>
      <protection/>
    </xf>
    <xf numFmtId="0" fontId="0" fillId="0" borderId="0">
      <alignment/>
      <protection/>
    </xf>
    <xf numFmtId="0" fontId="0" fillId="35" borderId="10" applyNumberFormat="0" applyFont="0" applyAlignment="0" applyProtection="0"/>
    <xf numFmtId="0" fontId="0" fillId="36" borderId="11" applyNumberFormat="0" applyFont="0" applyAlignment="0" applyProtection="0"/>
    <xf numFmtId="0" fontId="51" fillId="29" borderId="12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35" fillId="37" borderId="17" applyNumberFormat="0" applyAlignment="0" applyProtection="0"/>
    <xf numFmtId="0" fontId="54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4" fontId="1" fillId="0" borderId="18" xfId="62" applyFont="1" applyFill="1" applyBorder="1" applyAlignment="1">
      <alignment vertical="center" wrapText="1"/>
      <protection/>
    </xf>
    <xf numFmtId="2" fontId="0" fillId="0" borderId="0" xfId="62" applyNumberFormat="1" applyFont="1" applyFill="1" applyAlignment="1">
      <alignment vertical="top"/>
      <protection/>
    </xf>
    <xf numFmtId="2" fontId="1" fillId="0" borderId="0" xfId="62" applyNumberFormat="1" applyFont="1" applyFill="1" applyAlignment="1">
      <alignment vertical="top"/>
      <protection/>
    </xf>
    <xf numFmtId="2" fontId="4" fillId="0" borderId="0" xfId="62" applyNumberFormat="1" applyFont="1" applyFill="1" applyAlignment="1">
      <alignment vertical="top"/>
      <protection/>
    </xf>
    <xf numFmtId="2" fontId="1" fillId="0" borderId="0" xfId="62" applyNumberFormat="1" applyFont="1" applyFill="1" applyAlignment="1">
      <alignment vertical="top"/>
      <protection/>
    </xf>
    <xf numFmtId="2" fontId="4" fillId="0" borderId="0" xfId="62" applyNumberFormat="1" applyFont="1" applyFill="1" applyAlignment="1">
      <alignment vertical="top"/>
      <protection/>
    </xf>
    <xf numFmtId="2" fontId="1" fillId="0" borderId="0" xfId="62" applyNumberFormat="1" applyFont="1" applyBorder="1" applyAlignment="1">
      <alignment vertical="top"/>
      <protection/>
    </xf>
    <xf numFmtId="2" fontId="0" fillId="0" borderId="0" xfId="62" applyNumberFormat="1" applyFont="1" applyFill="1" applyAlignment="1">
      <alignment vertical="top"/>
      <protection/>
    </xf>
    <xf numFmtId="2" fontId="0" fillId="0" borderId="0" xfId="0" applyNumberFormat="1" applyAlignment="1">
      <alignment vertical="top"/>
    </xf>
    <xf numFmtId="2" fontId="4" fillId="0" borderId="19" xfId="0" applyNumberFormat="1" applyFont="1" applyFill="1" applyBorder="1" applyAlignment="1">
      <alignment vertical="top"/>
    </xf>
    <xf numFmtId="2" fontId="1" fillId="0" borderId="19" xfId="62" applyNumberFormat="1" applyFont="1" applyBorder="1" applyAlignment="1">
      <alignment vertical="top"/>
      <protection/>
    </xf>
    <xf numFmtId="2" fontId="4" fillId="0" borderId="19" xfId="62" applyNumberFormat="1" applyFont="1" applyFill="1" applyBorder="1" applyAlignment="1">
      <alignment vertical="top"/>
      <protection/>
    </xf>
    <xf numFmtId="2" fontId="1" fillId="0" borderId="18" xfId="62" applyNumberFormat="1" applyFont="1" applyBorder="1" applyAlignment="1">
      <alignment vertical="top"/>
      <protection/>
    </xf>
    <xf numFmtId="2" fontId="1" fillId="0" borderId="18" xfId="0" applyNumberFormat="1" applyFont="1" applyFill="1" applyBorder="1" applyAlignment="1">
      <alignment vertical="top"/>
    </xf>
    <xf numFmtId="2" fontId="4" fillId="0" borderId="18" xfId="0" applyNumberFormat="1" applyFont="1" applyFill="1" applyBorder="1" applyAlignment="1">
      <alignment vertical="top"/>
    </xf>
    <xf numFmtId="2" fontId="1" fillId="0" borderId="18" xfId="62" applyNumberFormat="1" applyFont="1" applyBorder="1" applyAlignment="1">
      <alignment vertical="top"/>
      <protection/>
    </xf>
    <xf numFmtId="2" fontId="1" fillId="0" borderId="19" xfId="62" applyNumberFormat="1" applyFont="1" applyFill="1" applyBorder="1" applyAlignment="1">
      <alignment vertical="top"/>
      <protection/>
    </xf>
    <xf numFmtId="2" fontId="1" fillId="0" borderId="20" xfId="0" applyNumberFormat="1" applyFont="1" applyFill="1" applyBorder="1" applyAlignment="1">
      <alignment vertical="top"/>
    </xf>
    <xf numFmtId="2" fontId="13" fillId="0" borderId="19" xfId="0" applyNumberFormat="1" applyFont="1" applyFill="1" applyBorder="1" applyAlignment="1">
      <alignment vertical="top"/>
    </xf>
    <xf numFmtId="2" fontId="7" fillId="0" borderId="18" xfId="0" applyNumberFormat="1" applyFont="1" applyFill="1" applyBorder="1" applyAlignment="1">
      <alignment vertical="top"/>
    </xf>
    <xf numFmtId="2" fontId="7" fillId="0" borderId="19" xfId="0" applyNumberFormat="1" applyFont="1" applyFill="1" applyBorder="1" applyAlignment="1">
      <alignment vertical="top"/>
    </xf>
    <xf numFmtId="2" fontId="1" fillId="0" borderId="18" xfId="62" applyNumberFormat="1" applyFont="1" applyFill="1" applyBorder="1" applyAlignment="1">
      <alignment vertical="top" wrapText="1"/>
      <protection/>
    </xf>
    <xf numFmtId="2" fontId="1" fillId="0" borderId="18" xfId="0" applyNumberFormat="1" applyFont="1" applyFill="1" applyBorder="1" applyAlignment="1">
      <alignment vertical="top" wrapText="1"/>
    </xf>
    <xf numFmtId="2" fontId="13" fillId="0" borderId="18" xfId="0" applyNumberFormat="1" applyFont="1" applyFill="1" applyBorder="1" applyAlignment="1">
      <alignment vertical="top"/>
    </xf>
    <xf numFmtId="2" fontId="1" fillId="0" borderId="21" xfId="62" applyNumberFormat="1" applyFont="1" applyFill="1" applyBorder="1" applyAlignment="1">
      <alignment vertical="top" wrapText="1"/>
      <protection/>
    </xf>
    <xf numFmtId="2" fontId="1" fillId="0" borderId="18" xfId="62" applyNumberFormat="1" applyFont="1" applyFill="1" applyBorder="1" applyAlignment="1">
      <alignment vertical="top"/>
      <protection/>
    </xf>
    <xf numFmtId="2" fontId="4" fillId="0" borderId="19" xfId="62" applyNumberFormat="1" applyFont="1" applyFill="1" applyBorder="1" applyAlignment="1">
      <alignment vertical="top"/>
      <protection/>
    </xf>
    <xf numFmtId="2" fontId="4" fillId="0" borderId="18" xfId="62" applyNumberFormat="1" applyFont="1" applyFill="1" applyBorder="1" applyAlignment="1">
      <alignment vertical="top" wrapText="1"/>
      <protection/>
    </xf>
    <xf numFmtId="2" fontId="4" fillId="0" borderId="20" xfId="0" applyNumberFormat="1" applyFont="1" applyFill="1" applyBorder="1" applyAlignment="1">
      <alignment vertical="top"/>
    </xf>
    <xf numFmtId="2" fontId="1" fillId="0" borderId="20" xfId="62" applyNumberFormat="1" applyFont="1" applyFill="1" applyBorder="1" applyAlignment="1">
      <alignment vertical="top"/>
      <protection/>
    </xf>
    <xf numFmtId="2" fontId="3" fillId="0" borderId="22" xfId="62" applyNumberFormat="1" applyFont="1" applyFill="1" applyBorder="1" applyAlignment="1">
      <alignment vertical="top"/>
      <protection/>
    </xf>
    <xf numFmtId="2" fontId="4" fillId="0" borderId="19" xfId="62" applyNumberFormat="1" applyFont="1" applyFill="1" applyBorder="1" applyAlignment="1">
      <alignment vertical="top" wrapText="1"/>
      <protection/>
    </xf>
    <xf numFmtId="2" fontId="1" fillId="0" borderId="20" xfId="62" applyNumberFormat="1" applyFont="1" applyFill="1" applyBorder="1" applyAlignment="1">
      <alignment vertical="top" wrapText="1"/>
      <protection/>
    </xf>
    <xf numFmtId="2" fontId="1" fillId="0" borderId="21" xfId="62" applyNumberFormat="1" applyFont="1" applyFill="1" applyBorder="1" applyAlignment="1">
      <alignment vertical="top"/>
      <protection/>
    </xf>
    <xf numFmtId="2" fontId="1" fillId="0" borderId="21" xfId="62" applyNumberFormat="1" applyFont="1" applyFill="1" applyBorder="1" applyAlignment="1">
      <alignment vertical="top"/>
      <protection/>
    </xf>
    <xf numFmtId="2" fontId="4" fillId="0" borderId="21" xfId="62" applyNumberFormat="1" applyFont="1" applyFill="1" applyBorder="1" applyAlignment="1">
      <alignment vertical="top"/>
      <protection/>
    </xf>
    <xf numFmtId="2" fontId="1" fillId="0" borderId="21" xfId="62" applyNumberFormat="1" applyFont="1" applyFill="1" applyBorder="1" applyAlignment="1">
      <alignment vertical="top"/>
      <protection/>
    </xf>
    <xf numFmtId="2" fontId="4" fillId="0" borderId="21" xfId="62" applyNumberFormat="1" applyFont="1" applyFill="1" applyBorder="1" applyAlignment="1">
      <alignment vertical="top"/>
      <protection/>
    </xf>
    <xf numFmtId="2" fontId="1" fillId="0" borderId="23" xfId="62" applyNumberFormat="1" applyFont="1" applyFill="1" applyBorder="1" applyAlignment="1">
      <alignment vertical="top"/>
      <protection/>
    </xf>
    <xf numFmtId="2" fontId="4" fillId="0" borderId="18" xfId="62" applyNumberFormat="1" applyFont="1" applyFill="1" applyBorder="1" applyAlignment="1">
      <alignment vertical="top"/>
      <protection/>
    </xf>
    <xf numFmtId="2" fontId="4" fillId="0" borderId="23" xfId="62" applyNumberFormat="1" applyFont="1" applyFill="1" applyBorder="1" applyAlignment="1">
      <alignment vertical="top"/>
      <protection/>
    </xf>
    <xf numFmtId="2" fontId="4" fillId="0" borderId="18" xfId="62" applyNumberFormat="1" applyFont="1" applyFill="1" applyBorder="1" applyAlignment="1">
      <alignment vertical="top"/>
      <protection/>
    </xf>
    <xf numFmtId="2" fontId="1" fillId="0" borderId="24" xfId="62" applyNumberFormat="1" applyFont="1" applyFill="1" applyBorder="1" applyAlignment="1">
      <alignment vertical="top"/>
      <protection/>
    </xf>
    <xf numFmtId="2" fontId="1" fillId="0" borderId="24" xfId="62" applyNumberFormat="1" applyFont="1" applyFill="1" applyBorder="1" applyAlignment="1">
      <alignment vertical="top"/>
      <protection/>
    </xf>
    <xf numFmtId="2" fontId="4" fillId="0" borderId="24" xfId="62" applyNumberFormat="1" applyFont="1" applyFill="1" applyBorder="1" applyAlignment="1">
      <alignment vertical="top"/>
      <protection/>
    </xf>
    <xf numFmtId="2" fontId="1" fillId="0" borderId="24" xfId="62" applyNumberFormat="1" applyFont="1" applyFill="1" applyBorder="1" applyAlignment="1">
      <alignment vertical="top"/>
      <protection/>
    </xf>
    <xf numFmtId="2" fontId="4" fillId="0" borderId="24" xfId="62" applyNumberFormat="1" applyFont="1" applyFill="1" applyBorder="1" applyAlignment="1">
      <alignment vertical="top"/>
      <protection/>
    </xf>
    <xf numFmtId="2" fontId="1" fillId="0" borderId="20" xfId="62" applyNumberFormat="1" applyFont="1" applyBorder="1" applyAlignment="1">
      <alignment vertical="top"/>
      <protection/>
    </xf>
    <xf numFmtId="2" fontId="14" fillId="0" borderId="20" xfId="62" applyNumberFormat="1" applyFont="1" applyBorder="1" applyAlignment="1">
      <alignment vertical="top"/>
      <protection/>
    </xf>
    <xf numFmtId="2" fontId="4" fillId="0" borderId="20" xfId="62" applyNumberFormat="1" applyFont="1" applyFill="1" applyBorder="1" applyAlignment="1">
      <alignment vertical="top"/>
      <protection/>
    </xf>
    <xf numFmtId="2" fontId="4" fillId="0" borderId="18" xfId="62" applyNumberFormat="1" applyFont="1" applyBorder="1" applyAlignment="1">
      <alignment vertical="top"/>
      <protection/>
    </xf>
    <xf numFmtId="2" fontId="4" fillId="0" borderId="19" xfId="62" applyNumberFormat="1" applyFont="1" applyBorder="1" applyAlignment="1">
      <alignment vertical="top"/>
      <protection/>
    </xf>
    <xf numFmtId="2" fontId="1" fillId="0" borderId="24" xfId="62" applyNumberFormat="1" applyFont="1" applyBorder="1" applyAlignment="1">
      <alignment vertical="top"/>
      <protection/>
    </xf>
    <xf numFmtId="2" fontId="4" fillId="0" borderId="24" xfId="62" applyNumberFormat="1" applyFont="1" applyBorder="1" applyAlignment="1">
      <alignment vertical="top"/>
      <protection/>
    </xf>
    <xf numFmtId="2" fontId="1" fillId="0" borderId="24" xfId="62" applyNumberFormat="1" applyFont="1" applyBorder="1" applyAlignment="1">
      <alignment vertical="top"/>
      <protection/>
    </xf>
    <xf numFmtId="2" fontId="12" fillId="0" borderId="24" xfId="62" applyNumberFormat="1" applyFont="1" applyBorder="1" applyAlignment="1">
      <alignment vertical="top"/>
      <protection/>
    </xf>
    <xf numFmtId="2" fontId="1" fillId="0" borderId="24" xfId="62" applyNumberFormat="1" applyFont="1" applyBorder="1" applyAlignment="1">
      <alignment vertical="top"/>
      <protection/>
    </xf>
    <xf numFmtId="2" fontId="4" fillId="0" borderId="18" xfId="0" applyNumberFormat="1" applyFont="1" applyFill="1" applyBorder="1" applyAlignment="1">
      <alignment vertical="top" wrapText="1"/>
    </xf>
    <xf numFmtId="2" fontId="1" fillId="0" borderId="20" xfId="62" applyNumberFormat="1" applyFont="1" applyFill="1" applyBorder="1" applyAlignment="1">
      <alignment vertical="top"/>
      <protection/>
    </xf>
    <xf numFmtId="2" fontId="4" fillId="0" borderId="20" xfId="62" applyNumberFormat="1" applyFont="1" applyFill="1" applyBorder="1" applyAlignment="1">
      <alignment vertical="top"/>
      <protection/>
    </xf>
    <xf numFmtId="2" fontId="1" fillId="0" borderId="20" xfId="62" applyNumberFormat="1" applyFont="1" applyBorder="1" applyAlignment="1">
      <alignment vertical="top"/>
      <protection/>
    </xf>
    <xf numFmtId="2" fontId="1" fillId="0" borderId="25" xfId="0" applyNumberFormat="1" applyFont="1" applyFill="1" applyBorder="1" applyAlignment="1">
      <alignment vertical="top"/>
    </xf>
    <xf numFmtId="2" fontId="4" fillId="0" borderId="25" xfId="0" applyNumberFormat="1" applyFont="1" applyFill="1" applyBorder="1" applyAlignment="1">
      <alignment vertical="top"/>
    </xf>
    <xf numFmtId="2" fontId="1" fillId="0" borderId="25" xfId="0" applyNumberFormat="1" applyFont="1" applyFill="1" applyBorder="1" applyAlignment="1">
      <alignment vertical="top"/>
    </xf>
    <xf numFmtId="2" fontId="1" fillId="0" borderId="25" xfId="62" applyNumberFormat="1" applyFont="1" applyFill="1" applyBorder="1" applyAlignment="1">
      <alignment vertical="top"/>
      <protection/>
    </xf>
    <xf numFmtId="2" fontId="4" fillId="0" borderId="25" xfId="62" applyNumberFormat="1" applyFont="1" applyFill="1" applyBorder="1" applyAlignment="1">
      <alignment vertical="top"/>
      <protection/>
    </xf>
    <xf numFmtId="2" fontId="1" fillId="0" borderId="25" xfId="62" applyNumberFormat="1" applyFont="1" applyFill="1" applyBorder="1" applyAlignment="1">
      <alignment vertical="top"/>
      <protection/>
    </xf>
    <xf numFmtId="2" fontId="7" fillId="0" borderId="24" xfId="0" applyNumberFormat="1" applyFont="1" applyFill="1" applyBorder="1" applyAlignment="1">
      <alignment vertical="top"/>
    </xf>
    <xf numFmtId="2" fontId="13" fillId="0" borderId="24" xfId="0" applyNumberFormat="1" applyFont="1" applyFill="1" applyBorder="1" applyAlignment="1">
      <alignment vertical="top"/>
    </xf>
    <xf numFmtId="2" fontId="7" fillId="0" borderId="24" xfId="0" applyNumberFormat="1" applyFont="1" applyFill="1" applyBorder="1" applyAlignment="1">
      <alignment vertical="top"/>
    </xf>
    <xf numFmtId="2" fontId="4" fillId="0" borderId="24" xfId="62" applyNumberFormat="1" applyFont="1" applyBorder="1" applyAlignment="1">
      <alignment vertical="top"/>
      <protection/>
    </xf>
    <xf numFmtId="2" fontId="4" fillId="0" borderId="20" xfId="62" applyNumberFormat="1" applyFont="1" applyFill="1" applyBorder="1" applyAlignment="1">
      <alignment vertical="top" wrapText="1"/>
      <protection/>
    </xf>
    <xf numFmtId="2" fontId="4" fillId="0" borderId="20" xfId="62" applyNumberFormat="1" applyFont="1" applyBorder="1" applyAlignment="1">
      <alignment vertical="top"/>
      <protection/>
    </xf>
    <xf numFmtId="2" fontId="13" fillId="0" borderId="23" xfId="0" applyNumberFormat="1" applyFont="1" applyFill="1" applyBorder="1" applyAlignment="1">
      <alignment vertical="top"/>
    </xf>
    <xf numFmtId="2" fontId="7" fillId="0" borderId="23" xfId="0" applyNumberFormat="1" applyFont="1" applyFill="1" applyBorder="1" applyAlignment="1">
      <alignment vertical="top"/>
    </xf>
    <xf numFmtId="2" fontId="0" fillId="0" borderId="25" xfId="62" applyNumberFormat="1" applyFont="1" applyFill="1" applyBorder="1" applyAlignment="1">
      <alignment vertical="top"/>
      <protection/>
    </xf>
    <xf numFmtId="2" fontId="1" fillId="0" borderId="25" xfId="62" applyNumberFormat="1" applyFont="1" applyFill="1" applyBorder="1" applyAlignment="1">
      <alignment vertical="top"/>
      <protection/>
    </xf>
    <xf numFmtId="2" fontId="4" fillId="0" borderId="25" xfId="62" applyNumberFormat="1" applyFont="1" applyFill="1" applyBorder="1" applyAlignment="1">
      <alignment vertical="top"/>
      <protection/>
    </xf>
    <xf numFmtId="2" fontId="0" fillId="0" borderId="25" xfId="62" applyNumberFormat="1" applyFont="1" applyFill="1" applyBorder="1" applyAlignment="1">
      <alignment vertical="top"/>
      <protection/>
    </xf>
    <xf numFmtId="2" fontId="2" fillId="0" borderId="0" xfId="62" applyNumberFormat="1" applyFont="1" applyAlignment="1">
      <alignment vertical="top"/>
      <protection/>
    </xf>
    <xf numFmtId="2" fontId="1" fillId="0" borderId="0" xfId="62" applyNumberFormat="1" applyFont="1" applyAlignment="1">
      <alignment vertical="top"/>
      <protection/>
    </xf>
    <xf numFmtId="2" fontId="1" fillId="0" borderId="0" xfId="62" applyNumberFormat="1" applyFont="1" applyAlignment="1">
      <alignment vertical="top"/>
      <protection/>
    </xf>
    <xf numFmtId="2" fontId="16" fillId="0" borderId="0" xfId="62" applyNumberFormat="1" applyFont="1" applyAlignment="1">
      <alignment vertical="top"/>
      <protection/>
    </xf>
    <xf numFmtId="2" fontId="0" fillId="0" borderId="0" xfId="62" applyNumberFormat="1" applyFont="1" applyAlignment="1">
      <alignment vertical="top"/>
      <protection/>
    </xf>
    <xf numFmtId="2" fontId="10" fillId="0" borderId="0" xfId="62" applyNumberFormat="1" applyFont="1" applyAlignment="1">
      <alignment vertical="top"/>
      <protection/>
    </xf>
    <xf numFmtId="2" fontId="8" fillId="0" borderId="0" xfId="62" applyNumberFormat="1" applyFont="1" applyFill="1" applyBorder="1" applyAlignment="1">
      <alignment vertical="top"/>
      <protection/>
    </xf>
    <xf numFmtId="2" fontId="0" fillId="0" borderId="0" xfId="62" applyNumberFormat="1" applyFont="1" applyAlignment="1">
      <alignment vertical="top"/>
      <protection/>
    </xf>
    <xf numFmtId="2" fontId="0" fillId="0" borderId="0" xfId="62" applyNumberFormat="1" applyAlignment="1">
      <alignment vertical="top"/>
      <protection/>
    </xf>
    <xf numFmtId="2" fontId="4" fillId="0" borderId="0" xfId="62" applyNumberFormat="1" applyFont="1" applyAlignment="1">
      <alignment vertical="top"/>
      <protection/>
    </xf>
    <xf numFmtId="2" fontId="4" fillId="0" borderId="0" xfId="62" applyNumberFormat="1" applyFont="1" applyAlignment="1">
      <alignment vertical="top"/>
      <protection/>
    </xf>
    <xf numFmtId="1" fontId="2" fillId="0" borderId="0" xfId="62" applyNumberFormat="1" applyFont="1" applyFill="1" applyAlignment="1">
      <alignment horizontal="center" vertical="top"/>
      <protection/>
    </xf>
    <xf numFmtId="1" fontId="3" fillId="0" borderId="26" xfId="62" applyNumberFormat="1" applyFont="1" applyFill="1" applyBorder="1" applyAlignment="1">
      <alignment horizontal="center" vertical="top"/>
      <protection/>
    </xf>
    <xf numFmtId="1" fontId="3" fillId="0" borderId="27" xfId="62" applyNumberFormat="1" applyFont="1" applyFill="1" applyBorder="1" applyAlignment="1">
      <alignment horizontal="center" vertical="top"/>
      <protection/>
    </xf>
    <xf numFmtId="1" fontId="3" fillId="0" borderId="28" xfId="62" applyNumberFormat="1" applyFont="1" applyFill="1" applyBorder="1" applyAlignment="1">
      <alignment horizontal="center" vertical="top"/>
      <protection/>
    </xf>
    <xf numFmtId="1" fontId="3" fillId="0" borderId="29" xfId="62" applyNumberFormat="1" applyFont="1" applyFill="1" applyBorder="1" applyAlignment="1">
      <alignment horizontal="center" vertical="top"/>
      <protection/>
    </xf>
    <xf numFmtId="1" fontId="3" fillId="0" borderId="30" xfId="62" applyNumberFormat="1" applyFont="1" applyFill="1" applyBorder="1" applyAlignment="1">
      <alignment horizontal="center" vertical="top"/>
      <protection/>
    </xf>
    <xf numFmtId="1" fontId="3" fillId="0" borderId="31" xfId="62" applyNumberFormat="1" applyFont="1" applyFill="1" applyBorder="1" applyAlignment="1">
      <alignment horizontal="center" vertical="top"/>
      <protection/>
    </xf>
    <xf numFmtId="1" fontId="3" fillId="0" borderId="32" xfId="62" applyNumberFormat="1" applyFont="1" applyFill="1" applyBorder="1" applyAlignment="1">
      <alignment horizontal="center" vertical="top"/>
      <protection/>
    </xf>
    <xf numFmtId="1" fontId="3" fillId="0" borderId="33" xfId="62" applyNumberFormat="1" applyFont="1" applyFill="1" applyBorder="1" applyAlignment="1">
      <alignment horizontal="center" vertical="top"/>
      <protection/>
    </xf>
    <xf numFmtId="1" fontId="2" fillId="0" borderId="32" xfId="62" applyNumberFormat="1" applyFont="1" applyFill="1" applyBorder="1" applyAlignment="1">
      <alignment horizontal="center" vertical="top"/>
      <protection/>
    </xf>
    <xf numFmtId="1" fontId="2" fillId="0" borderId="0" xfId="0" applyNumberFormat="1" applyFont="1" applyAlignment="1">
      <alignment horizontal="center" vertical="top"/>
    </xf>
    <xf numFmtId="2" fontId="1" fillId="0" borderId="25" xfId="62" applyNumberFormat="1" applyFont="1" applyFill="1" applyBorder="1" applyAlignment="1">
      <alignment horizontal="center" vertical="top" wrapText="1"/>
      <protection/>
    </xf>
    <xf numFmtId="2" fontId="10" fillId="38" borderId="34" xfId="60" applyNumberFormat="1" applyFont="1" applyFill="1" applyBorder="1" applyAlignment="1">
      <alignment vertical="top"/>
    </xf>
    <xf numFmtId="2" fontId="10" fillId="38" borderId="35" xfId="60" applyNumberFormat="1" applyFont="1" applyFill="1" applyBorder="1" applyAlignment="1">
      <alignment vertical="top"/>
    </xf>
    <xf numFmtId="2" fontId="10" fillId="39" borderId="34" xfId="60" applyNumberFormat="1" applyFont="1" applyFill="1" applyBorder="1" applyAlignment="1">
      <alignment vertical="top"/>
    </xf>
    <xf numFmtId="2" fontId="10" fillId="39" borderId="35" xfId="60" applyNumberFormat="1" applyFont="1" applyFill="1" applyBorder="1" applyAlignment="1">
      <alignment vertical="top"/>
    </xf>
    <xf numFmtId="2" fontId="10" fillId="26" borderId="34" xfId="60" applyNumberFormat="1" applyFont="1" applyFill="1" applyBorder="1" applyAlignment="1">
      <alignment vertical="top"/>
    </xf>
    <xf numFmtId="2" fontId="10" fillId="26" borderId="35" xfId="60" applyNumberFormat="1" applyFont="1" applyFill="1" applyBorder="1" applyAlignment="1">
      <alignment vertical="top"/>
    </xf>
    <xf numFmtId="2" fontId="10" fillId="27" borderId="34" xfId="60" applyNumberFormat="1" applyFont="1" applyFill="1" applyBorder="1" applyAlignment="1">
      <alignment vertical="top"/>
    </xf>
    <xf numFmtId="2" fontId="10" fillId="27" borderId="35" xfId="60" applyNumberFormat="1" applyFont="1" applyFill="1" applyBorder="1" applyAlignment="1">
      <alignment vertical="top"/>
    </xf>
    <xf numFmtId="2" fontId="9" fillId="40" borderId="34" xfId="60" applyNumberFormat="1" applyFont="1" applyFill="1" applyBorder="1" applyAlignment="1">
      <alignment vertical="top"/>
    </xf>
    <xf numFmtId="2" fontId="9" fillId="40" borderId="35" xfId="60" applyNumberFormat="1" applyFont="1" applyFill="1" applyBorder="1" applyAlignment="1">
      <alignment vertical="top"/>
    </xf>
    <xf numFmtId="2" fontId="10" fillId="41" borderId="34" xfId="60" applyNumberFormat="1" applyFont="1" applyFill="1" applyBorder="1" applyAlignment="1">
      <alignment vertical="top"/>
    </xf>
    <xf numFmtId="2" fontId="10" fillId="41" borderId="35" xfId="60" applyNumberFormat="1" applyFont="1" applyFill="1" applyBorder="1" applyAlignment="1">
      <alignment vertical="top"/>
    </xf>
    <xf numFmtId="2" fontId="9" fillId="42" borderId="34" xfId="60" applyNumberFormat="1" applyFont="1" applyFill="1" applyBorder="1" applyAlignment="1">
      <alignment vertical="top"/>
    </xf>
    <xf numFmtId="2" fontId="9" fillId="42" borderId="35" xfId="60" applyNumberFormat="1" applyFont="1" applyFill="1" applyBorder="1" applyAlignment="1">
      <alignment vertical="top"/>
    </xf>
    <xf numFmtId="2" fontId="9" fillId="43" borderId="34" xfId="60" applyNumberFormat="1" applyFont="1" applyFill="1" applyBorder="1" applyAlignment="1">
      <alignment vertical="top"/>
    </xf>
    <xf numFmtId="2" fontId="9" fillId="43" borderId="35" xfId="60" applyNumberFormat="1" applyFont="1" applyFill="1" applyBorder="1" applyAlignment="1">
      <alignment vertical="top"/>
    </xf>
    <xf numFmtId="2" fontId="10" fillId="44" borderId="34" xfId="60" applyNumberFormat="1" applyFont="1" applyFill="1" applyBorder="1" applyAlignment="1">
      <alignment vertical="top"/>
    </xf>
    <xf numFmtId="2" fontId="10" fillId="44" borderId="35" xfId="60" applyNumberFormat="1" applyFont="1" applyFill="1" applyBorder="1" applyAlignment="1">
      <alignment vertical="top"/>
    </xf>
    <xf numFmtId="2" fontId="10" fillId="28" borderId="34" xfId="60" applyNumberFormat="1" applyFont="1" applyFill="1" applyBorder="1" applyAlignment="1">
      <alignment vertical="top"/>
    </xf>
    <xf numFmtId="2" fontId="10" fillId="28" borderId="35" xfId="60" applyNumberFormat="1" applyFont="1" applyFill="1" applyBorder="1" applyAlignment="1">
      <alignment vertical="top"/>
    </xf>
    <xf numFmtId="2" fontId="10" fillId="33" borderId="34" xfId="60" applyNumberFormat="1" applyFont="1" applyFill="1" applyBorder="1" applyAlignment="1">
      <alignment vertical="top"/>
    </xf>
    <xf numFmtId="2" fontId="10" fillId="33" borderId="35" xfId="60" applyNumberFormat="1" applyFont="1" applyFill="1" applyBorder="1" applyAlignment="1">
      <alignment vertical="top"/>
    </xf>
    <xf numFmtId="2" fontId="9" fillId="45" borderId="34" xfId="60" applyNumberFormat="1" applyFont="1" applyFill="1" applyBorder="1" applyAlignment="1">
      <alignment vertical="top"/>
    </xf>
    <xf numFmtId="2" fontId="9" fillId="45" borderId="35" xfId="60" applyNumberFormat="1" applyFont="1" applyFill="1" applyBorder="1" applyAlignment="1">
      <alignment vertical="top"/>
    </xf>
    <xf numFmtId="2" fontId="2" fillId="0" borderId="0" xfId="62" applyNumberFormat="1" applyFont="1" applyFill="1" applyAlignment="1">
      <alignment vertical="top"/>
      <protection/>
    </xf>
    <xf numFmtId="2" fontId="15" fillId="0" borderId="0" xfId="62" applyNumberFormat="1" applyFont="1" applyFill="1" applyAlignment="1">
      <alignment vertical="top"/>
      <protection/>
    </xf>
    <xf numFmtId="2" fontId="11" fillId="0" borderId="0" xfId="62" applyNumberFormat="1" applyFont="1" applyFill="1" applyAlignment="1">
      <alignment vertical="top"/>
      <protection/>
    </xf>
    <xf numFmtId="2" fontId="1" fillId="0" borderId="18" xfId="62" applyNumberFormat="1" applyFont="1" applyFill="1" applyBorder="1" applyAlignment="1">
      <alignment horizontal="left" vertical="top" wrapText="1"/>
      <protection/>
    </xf>
    <xf numFmtId="2" fontId="2" fillId="0" borderId="0" xfId="62" applyNumberFormat="1" applyFont="1" applyFill="1" applyAlignment="1">
      <alignment horizontal="left" vertical="top" wrapText="1"/>
      <protection/>
    </xf>
    <xf numFmtId="2" fontId="0" fillId="0" borderId="0" xfId="62" applyNumberFormat="1" applyFont="1" applyFill="1" applyAlignment="1">
      <alignment horizontal="left" vertical="top" wrapText="1"/>
      <protection/>
    </xf>
    <xf numFmtId="2" fontId="11" fillId="0" borderId="0" xfId="62" applyNumberFormat="1" applyFont="1" applyFill="1" applyAlignment="1">
      <alignment horizontal="left" vertical="top" wrapText="1"/>
      <protection/>
    </xf>
    <xf numFmtId="2" fontId="2" fillId="0" borderId="0" xfId="62" applyNumberFormat="1" applyFont="1" applyFill="1" applyAlignment="1">
      <alignment horizontal="left" vertical="top" wrapText="1"/>
      <protection/>
    </xf>
    <xf numFmtId="2" fontId="1" fillId="0" borderId="18" xfId="0" applyNumberFormat="1" applyFont="1" applyFill="1" applyBorder="1" applyAlignment="1">
      <alignment horizontal="left" vertical="top" wrapText="1"/>
    </xf>
    <xf numFmtId="2" fontId="1" fillId="0" borderId="18" xfId="62" applyNumberFormat="1" applyFont="1" applyFill="1" applyBorder="1" applyAlignment="1">
      <alignment horizontal="left" vertical="top" wrapText="1"/>
      <protection/>
    </xf>
    <xf numFmtId="2" fontId="1" fillId="0" borderId="21" xfId="62" applyNumberFormat="1" applyFont="1" applyFill="1" applyBorder="1" applyAlignment="1">
      <alignment horizontal="left" vertical="top" wrapText="1"/>
      <protection/>
    </xf>
    <xf numFmtId="2" fontId="1" fillId="0" borderId="20" xfId="0" applyNumberFormat="1" applyFont="1" applyFill="1" applyBorder="1" applyAlignment="1">
      <alignment horizontal="left" vertical="top" wrapText="1"/>
    </xf>
    <xf numFmtId="2" fontId="10" fillId="33" borderId="35" xfId="60" applyNumberFormat="1" applyFont="1" applyFill="1" applyBorder="1" applyAlignment="1">
      <alignment horizontal="left" vertical="top" wrapText="1"/>
    </xf>
    <xf numFmtId="2" fontId="1" fillId="0" borderId="19" xfId="62" applyNumberFormat="1" applyFont="1" applyFill="1" applyBorder="1" applyAlignment="1">
      <alignment horizontal="left" vertical="top" wrapText="1"/>
      <protection/>
    </xf>
    <xf numFmtId="2" fontId="1" fillId="0" borderId="18" xfId="62" applyNumberFormat="1" applyFont="1" applyFill="1" applyBorder="1" applyAlignment="1">
      <alignment horizontal="left" vertical="top" wrapText="1"/>
      <protection/>
    </xf>
    <xf numFmtId="2" fontId="1" fillId="0" borderId="21" xfId="62" applyNumberFormat="1" applyFont="1" applyFill="1" applyBorder="1" applyAlignment="1">
      <alignment horizontal="left" vertical="top" wrapText="1"/>
      <protection/>
    </xf>
    <xf numFmtId="2" fontId="9" fillId="45" borderId="35" xfId="60" applyNumberFormat="1" applyFont="1" applyFill="1" applyBorder="1" applyAlignment="1">
      <alignment horizontal="left" vertical="top" wrapText="1"/>
    </xf>
    <xf numFmtId="2" fontId="1" fillId="0" borderId="18" xfId="62" applyNumberFormat="1" applyFont="1" applyBorder="1" applyAlignment="1">
      <alignment horizontal="left" vertical="top" wrapText="1"/>
      <protection/>
    </xf>
    <xf numFmtId="2" fontId="9" fillId="43" borderId="35" xfId="60" applyNumberFormat="1" applyFont="1" applyFill="1" applyBorder="1" applyAlignment="1">
      <alignment horizontal="left" vertical="top" wrapText="1"/>
    </xf>
    <xf numFmtId="2" fontId="10" fillId="44" borderId="35" xfId="60" applyNumberFormat="1" applyFont="1" applyFill="1" applyBorder="1" applyAlignment="1">
      <alignment horizontal="left" vertical="top" wrapText="1"/>
    </xf>
    <xf numFmtId="2" fontId="1" fillId="0" borderId="23" xfId="62" applyNumberFormat="1" applyFont="1" applyFill="1" applyBorder="1" applyAlignment="1">
      <alignment horizontal="left" vertical="top" wrapText="1"/>
      <protection/>
    </xf>
    <xf numFmtId="2" fontId="1" fillId="0" borderId="24" xfId="62" applyNumberFormat="1" applyFont="1" applyFill="1" applyBorder="1" applyAlignment="1">
      <alignment horizontal="left" vertical="top" wrapText="1"/>
      <protection/>
    </xf>
    <xf numFmtId="2" fontId="10" fillId="27" borderId="35" xfId="60" applyNumberFormat="1" applyFont="1" applyFill="1" applyBorder="1" applyAlignment="1">
      <alignment horizontal="left" vertical="top" wrapText="1"/>
    </xf>
    <xf numFmtId="2" fontId="1" fillId="0" borderId="20" xfId="62" applyNumberFormat="1" applyFont="1" applyFill="1" applyBorder="1" applyAlignment="1">
      <alignment horizontal="left" vertical="top" wrapText="1"/>
      <protection/>
    </xf>
    <xf numFmtId="2" fontId="14" fillId="0" borderId="20" xfId="62" applyNumberFormat="1" applyFont="1" applyFill="1" applyBorder="1" applyAlignment="1">
      <alignment horizontal="left" vertical="top" wrapText="1"/>
      <protection/>
    </xf>
    <xf numFmtId="2" fontId="10" fillId="28" borderId="35" xfId="60" applyNumberFormat="1" applyFont="1" applyFill="1" applyBorder="1" applyAlignment="1">
      <alignment horizontal="left" vertical="top" wrapText="1"/>
    </xf>
    <xf numFmtId="2" fontId="1" fillId="0" borderId="18" xfId="62" applyNumberFormat="1" applyFont="1" applyBorder="1" applyAlignment="1">
      <alignment horizontal="left" vertical="top" wrapText="1"/>
      <protection/>
    </xf>
    <xf numFmtId="2" fontId="1" fillId="0" borderId="24" xfId="62" applyNumberFormat="1" applyFont="1" applyBorder="1" applyAlignment="1">
      <alignment horizontal="left" vertical="top" wrapText="1"/>
      <protection/>
    </xf>
    <xf numFmtId="2" fontId="9" fillId="40" borderId="35" xfId="60" applyNumberFormat="1" applyFont="1" applyFill="1" applyBorder="1" applyAlignment="1">
      <alignment horizontal="left" vertical="top" wrapText="1"/>
    </xf>
    <xf numFmtId="2" fontId="3" fillId="0" borderId="20" xfId="62" applyNumberFormat="1" applyFont="1" applyFill="1" applyBorder="1" applyAlignment="1">
      <alignment horizontal="left" vertical="top" wrapText="1"/>
      <protection/>
    </xf>
    <xf numFmtId="2" fontId="10" fillId="41" borderId="35" xfId="60" applyNumberFormat="1" applyFont="1" applyFill="1" applyBorder="1" applyAlignment="1">
      <alignment horizontal="left" vertical="top" wrapText="1"/>
    </xf>
    <xf numFmtId="2" fontId="1" fillId="0" borderId="25" xfId="62" applyNumberFormat="1" applyFont="1" applyFill="1" applyBorder="1" applyAlignment="1">
      <alignment horizontal="left" vertical="top" wrapText="1"/>
      <protection/>
    </xf>
    <xf numFmtId="2" fontId="9" fillId="42" borderId="35" xfId="60" applyNumberFormat="1" applyFont="1" applyFill="1" applyBorder="1" applyAlignment="1">
      <alignment horizontal="left" vertical="top" wrapText="1"/>
    </xf>
    <xf numFmtId="2" fontId="10" fillId="38" borderId="35" xfId="60" applyNumberFormat="1" applyFont="1" applyFill="1" applyBorder="1" applyAlignment="1">
      <alignment horizontal="left" vertical="top" wrapText="1"/>
    </xf>
    <xf numFmtId="2" fontId="10" fillId="39" borderId="35" xfId="60" applyNumberFormat="1" applyFont="1" applyFill="1" applyBorder="1" applyAlignment="1">
      <alignment horizontal="left" vertical="top" wrapText="1"/>
    </xf>
    <xf numFmtId="2" fontId="10" fillId="26" borderId="35" xfId="60" applyNumberFormat="1" applyFont="1" applyFill="1" applyBorder="1" applyAlignment="1">
      <alignment horizontal="left" vertical="top" wrapText="1"/>
    </xf>
    <xf numFmtId="2" fontId="1" fillId="0" borderId="23" xfId="62" applyNumberFormat="1" applyFont="1" applyFill="1" applyBorder="1" applyAlignment="1">
      <alignment horizontal="left" vertical="top" wrapText="1"/>
      <protection/>
    </xf>
    <xf numFmtId="2" fontId="1" fillId="0" borderId="18" xfId="62" applyNumberFormat="1" applyFont="1" applyBorder="1" applyAlignment="1">
      <alignment horizontal="left" vertical="top" wrapText="1"/>
      <protection/>
    </xf>
    <xf numFmtId="2" fontId="0" fillId="0" borderId="25" xfId="62" applyNumberFormat="1" applyFont="1" applyFill="1" applyBorder="1" applyAlignment="1">
      <alignment horizontal="left" vertical="top" wrapText="1"/>
      <protection/>
    </xf>
    <xf numFmtId="2" fontId="2" fillId="0" borderId="0" xfId="62" applyNumberFormat="1" applyFont="1" applyAlignment="1">
      <alignment horizontal="left" vertical="top" wrapText="1"/>
      <protection/>
    </xf>
    <xf numFmtId="2" fontId="0" fillId="0" borderId="0" xfId="62" applyNumberFormat="1" applyFont="1" applyAlignment="1">
      <alignment horizontal="left" vertical="top" wrapText="1"/>
      <protection/>
    </xf>
    <xf numFmtId="2" fontId="0" fillId="0" borderId="0" xfId="62" applyNumberFormat="1" applyAlignment="1">
      <alignment horizontal="left" vertical="top" wrapText="1"/>
      <protection/>
    </xf>
    <xf numFmtId="2" fontId="0" fillId="0" borderId="0" xfId="0" applyNumberFormat="1" applyAlignment="1">
      <alignment horizontal="left" vertical="top" wrapText="1"/>
    </xf>
    <xf numFmtId="4" fontId="4" fillId="0" borderId="18" xfId="62" applyFont="1" applyBorder="1" applyAlignment="1">
      <alignment horizontal="left" vertical="center"/>
      <protection/>
    </xf>
    <xf numFmtId="4" fontId="1" fillId="0" borderId="18" xfId="62" applyFont="1" applyBorder="1" applyAlignment="1">
      <alignment vertical="center"/>
      <protection/>
    </xf>
    <xf numFmtId="2" fontId="2" fillId="0" borderId="0" xfId="62" applyNumberFormat="1" applyFont="1" applyFill="1" applyAlignment="1">
      <alignment vertical="center" wrapText="1"/>
      <protection/>
    </xf>
    <xf numFmtId="2" fontId="15" fillId="0" borderId="0" xfId="62" applyNumberFormat="1" applyFont="1" applyFill="1" applyAlignment="1">
      <alignment vertical="top" wrapText="1"/>
      <protection/>
    </xf>
    <xf numFmtId="2" fontId="4" fillId="0" borderId="20" xfId="0" applyNumberFormat="1" applyFont="1" applyFill="1" applyBorder="1" applyAlignment="1">
      <alignment vertical="top" wrapText="1"/>
    </xf>
    <xf numFmtId="2" fontId="1" fillId="0" borderId="20" xfId="0" applyNumberFormat="1" applyFont="1" applyFill="1" applyBorder="1" applyAlignment="1">
      <alignment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/>
    </xf>
    <xf numFmtId="2" fontId="1" fillId="0" borderId="18" xfId="62" applyNumberFormat="1" applyFont="1" applyFill="1" applyBorder="1" applyAlignment="1">
      <alignment horizontal="center" vertical="top"/>
      <protection/>
    </xf>
    <xf numFmtId="2" fontId="1" fillId="0" borderId="20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20" xfId="0" applyNumberFormat="1" applyFont="1" applyFill="1" applyBorder="1" applyAlignment="1">
      <alignment horizontal="center" vertical="top" wrapText="1"/>
    </xf>
    <xf numFmtId="2" fontId="1" fillId="0" borderId="18" xfId="62" applyNumberFormat="1" applyFont="1" applyBorder="1" applyAlignment="1">
      <alignment horizontal="center" vertical="top"/>
      <protection/>
    </xf>
    <xf numFmtId="2" fontId="1" fillId="0" borderId="18" xfId="62" applyNumberFormat="1" applyFont="1" applyBorder="1" applyAlignment="1">
      <alignment horizontal="center" vertical="top"/>
      <protection/>
    </xf>
    <xf numFmtId="2" fontId="1" fillId="0" borderId="18" xfId="62" applyNumberFormat="1" applyFont="1" applyFill="1" applyBorder="1" applyAlignment="1">
      <alignment horizontal="center" vertical="top"/>
      <protection/>
    </xf>
    <xf numFmtId="2" fontId="1" fillId="0" borderId="18" xfId="62" applyNumberFormat="1" applyFont="1" applyFill="1" applyBorder="1" applyAlignment="1">
      <alignment horizontal="center" vertical="top"/>
      <protection/>
    </xf>
    <xf numFmtId="4" fontId="1" fillId="0" borderId="18" xfId="62" applyFont="1" applyBorder="1" applyAlignment="1">
      <alignment horizontal="center" vertical="center"/>
      <protection/>
    </xf>
    <xf numFmtId="2" fontId="7" fillId="0" borderId="18" xfId="0" applyNumberFormat="1" applyFont="1" applyFill="1" applyBorder="1" applyAlignment="1">
      <alignment horizontal="center" vertical="top"/>
    </xf>
    <xf numFmtId="2" fontId="7" fillId="0" borderId="18" xfId="0" applyNumberFormat="1" applyFont="1" applyFill="1" applyBorder="1" applyAlignment="1">
      <alignment horizontal="center" vertical="top"/>
    </xf>
    <xf numFmtId="2" fontId="1" fillId="0" borderId="19" xfId="62" applyNumberFormat="1" applyFont="1" applyBorder="1" applyAlignment="1">
      <alignment horizontal="center" vertical="top"/>
      <protection/>
    </xf>
    <xf numFmtId="2" fontId="1" fillId="0" borderId="18" xfId="62" applyNumberFormat="1" applyFont="1" applyBorder="1" applyAlignment="1">
      <alignment horizontal="center" vertical="top"/>
      <protection/>
    </xf>
    <xf numFmtId="2" fontId="1" fillId="0" borderId="23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vertical="top"/>
    </xf>
    <xf numFmtId="2" fontId="1" fillId="0" borderId="19" xfId="62" applyNumberFormat="1" applyFont="1" applyFill="1" applyBorder="1" applyAlignment="1">
      <alignment horizontal="center" vertical="top"/>
      <protection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23" xfId="62" applyNumberFormat="1" applyFont="1" applyFill="1" applyBorder="1" applyAlignment="1">
      <alignment horizontal="center" vertical="top"/>
      <protection/>
    </xf>
    <xf numFmtId="2" fontId="7" fillId="0" borderId="23" xfId="0" applyNumberFormat="1" applyFont="1" applyFill="1" applyBorder="1" applyAlignment="1">
      <alignment horizontal="center" vertical="top"/>
    </xf>
    <xf numFmtId="4" fontId="1" fillId="0" borderId="18" xfId="62" applyNumberFormat="1" applyFont="1" applyFill="1" applyBorder="1" applyAlignment="1">
      <alignment vertical="top"/>
      <protection/>
    </xf>
    <xf numFmtId="4" fontId="1" fillId="0" borderId="19" xfId="62" applyNumberFormat="1" applyFont="1" applyBorder="1" applyAlignment="1">
      <alignment vertical="top"/>
      <protection/>
    </xf>
    <xf numFmtId="4" fontId="1" fillId="0" borderId="23" xfId="62" applyNumberFormat="1" applyFont="1" applyFill="1" applyBorder="1" applyAlignment="1">
      <alignment vertical="top"/>
      <protection/>
    </xf>
    <xf numFmtId="4" fontId="1" fillId="0" borderId="18" xfId="62" applyNumberFormat="1" applyFont="1" applyBorder="1" applyAlignment="1">
      <alignment vertical="top"/>
      <protection/>
    </xf>
    <xf numFmtId="4" fontId="1" fillId="0" borderId="20" xfId="62" applyNumberFormat="1" applyFont="1" applyBorder="1" applyAlignment="1">
      <alignment vertical="top"/>
      <protection/>
    </xf>
    <xf numFmtId="2" fontId="1" fillId="0" borderId="18" xfId="62" applyNumberFormat="1" applyFont="1" applyFill="1" applyBorder="1" applyAlignment="1">
      <alignment vertical="top"/>
      <protection/>
    </xf>
    <xf numFmtId="2" fontId="0" fillId="0" borderId="0" xfId="0" applyNumberFormat="1" applyAlignment="1">
      <alignment horizontal="left" vertical="center"/>
    </xf>
    <xf numFmtId="4" fontId="1" fillId="0" borderId="18" xfId="62" applyNumberFormat="1" applyFont="1" applyFill="1" applyBorder="1" applyAlignment="1">
      <alignment vertical="top" wrapText="1"/>
      <protection/>
    </xf>
    <xf numFmtId="4" fontId="1" fillId="0" borderId="22" xfId="62" applyNumberFormat="1" applyFont="1" applyBorder="1" applyAlignment="1">
      <alignment vertical="top"/>
      <protection/>
    </xf>
    <xf numFmtId="2" fontId="15" fillId="0" borderId="0" xfId="62" applyNumberFormat="1" applyFont="1" applyFill="1" applyAlignment="1">
      <alignment horizontal="left" vertical="top"/>
      <protection/>
    </xf>
    <xf numFmtId="2" fontId="0" fillId="0" borderId="0" xfId="0" applyNumberFormat="1" applyAlignment="1">
      <alignment horizontal="center" vertical="top"/>
    </xf>
    <xf numFmtId="2" fontId="0" fillId="0" borderId="0" xfId="62" applyNumberFormat="1" applyFont="1" applyFill="1" applyAlignment="1">
      <alignment horizontal="center" vertical="top"/>
      <protection/>
    </xf>
    <xf numFmtId="2" fontId="15" fillId="0" borderId="0" xfId="62" applyNumberFormat="1" applyFont="1" applyFill="1" applyAlignment="1">
      <alignment horizontal="center" vertical="top"/>
      <protection/>
    </xf>
    <xf numFmtId="2" fontId="15" fillId="0" borderId="0" xfId="62" applyNumberFormat="1" applyFont="1" applyFill="1" applyAlignment="1">
      <alignment horizontal="center" vertical="top" wrapText="1"/>
      <protection/>
    </xf>
    <xf numFmtId="2" fontId="11" fillId="0" borderId="0" xfId="62" applyNumberFormat="1" applyFont="1" applyFill="1" applyAlignment="1">
      <alignment horizontal="center" vertical="top"/>
      <protection/>
    </xf>
    <xf numFmtId="2" fontId="2" fillId="0" borderId="0" xfId="62" applyNumberFormat="1" applyFont="1" applyFill="1" applyAlignment="1">
      <alignment horizontal="center" vertical="top"/>
      <protection/>
    </xf>
    <xf numFmtId="4" fontId="1" fillId="0" borderId="19" xfId="62" applyNumberFormat="1" applyFont="1" applyBorder="1" applyAlignment="1">
      <alignment horizontal="center" vertical="top"/>
      <protection/>
    </xf>
    <xf numFmtId="4" fontId="1" fillId="0" borderId="22" xfId="62" applyNumberFormat="1" applyFont="1" applyBorder="1" applyAlignment="1">
      <alignment horizontal="center" vertical="top"/>
      <protection/>
    </xf>
    <xf numFmtId="2" fontId="10" fillId="33" borderId="35" xfId="60" applyNumberFormat="1" applyFont="1" applyFill="1" applyBorder="1" applyAlignment="1">
      <alignment horizontal="center" vertical="top"/>
    </xf>
    <xf numFmtId="2" fontId="1" fillId="0" borderId="21" xfId="62" applyNumberFormat="1" applyFont="1" applyFill="1" applyBorder="1" applyAlignment="1">
      <alignment horizontal="center" vertical="top"/>
      <protection/>
    </xf>
    <xf numFmtId="2" fontId="9" fillId="45" borderId="35" xfId="60" applyNumberFormat="1" applyFont="1" applyFill="1" applyBorder="1" applyAlignment="1">
      <alignment horizontal="center" vertical="top"/>
    </xf>
    <xf numFmtId="2" fontId="9" fillId="43" borderId="35" xfId="60" applyNumberFormat="1" applyFont="1" applyFill="1" applyBorder="1" applyAlignment="1">
      <alignment horizontal="center" vertical="top"/>
    </xf>
    <xf numFmtId="2" fontId="10" fillId="44" borderId="35" xfId="60" applyNumberFormat="1" applyFont="1" applyFill="1" applyBorder="1" applyAlignment="1">
      <alignment horizontal="center" vertical="top"/>
    </xf>
    <xf numFmtId="2" fontId="1" fillId="0" borderId="24" xfId="62" applyNumberFormat="1" applyFont="1" applyFill="1" applyBorder="1" applyAlignment="1">
      <alignment horizontal="center" vertical="top"/>
      <protection/>
    </xf>
    <xf numFmtId="2" fontId="10" fillId="27" borderId="35" xfId="60" applyNumberFormat="1" applyFont="1" applyFill="1" applyBorder="1" applyAlignment="1">
      <alignment horizontal="center" vertical="top"/>
    </xf>
    <xf numFmtId="2" fontId="14" fillId="0" borderId="20" xfId="62" applyNumberFormat="1" applyFont="1" applyBorder="1" applyAlignment="1">
      <alignment horizontal="center" vertical="top"/>
      <protection/>
    </xf>
    <xf numFmtId="2" fontId="10" fillId="28" borderId="35" xfId="60" applyNumberFormat="1" applyFont="1" applyFill="1" applyBorder="1" applyAlignment="1">
      <alignment horizontal="center" vertical="top"/>
    </xf>
    <xf numFmtId="2" fontId="1" fillId="0" borderId="24" xfId="62" applyNumberFormat="1" applyFont="1" applyBorder="1" applyAlignment="1">
      <alignment horizontal="center" vertical="top"/>
      <protection/>
    </xf>
    <xf numFmtId="2" fontId="9" fillId="40" borderId="35" xfId="60" applyNumberFormat="1" applyFont="1" applyFill="1" applyBorder="1" applyAlignment="1">
      <alignment horizontal="center" vertical="top"/>
    </xf>
    <xf numFmtId="2" fontId="1" fillId="0" borderId="20" xfId="62" applyNumberFormat="1" applyFont="1" applyBorder="1" applyAlignment="1">
      <alignment horizontal="center" vertical="top"/>
      <protection/>
    </xf>
    <xf numFmtId="2" fontId="10" fillId="41" borderId="35" xfId="60" applyNumberFormat="1" applyFont="1" applyFill="1" applyBorder="1" applyAlignment="1">
      <alignment horizontal="center" vertical="top"/>
    </xf>
    <xf numFmtId="2" fontId="1" fillId="0" borderId="25" xfId="62" applyNumberFormat="1" applyFont="1" applyFill="1" applyBorder="1" applyAlignment="1">
      <alignment horizontal="center" vertical="top"/>
      <protection/>
    </xf>
    <xf numFmtId="2" fontId="9" fillId="42" borderId="35" xfId="60" applyNumberFormat="1" applyFont="1" applyFill="1" applyBorder="1" applyAlignment="1">
      <alignment horizontal="center" vertical="top"/>
    </xf>
    <xf numFmtId="2" fontId="10" fillId="38" borderId="35" xfId="60" applyNumberFormat="1" applyFont="1" applyFill="1" applyBorder="1" applyAlignment="1">
      <alignment horizontal="center" vertical="top"/>
    </xf>
    <xf numFmtId="2" fontId="10" fillId="39" borderId="35" xfId="60" applyNumberFormat="1" applyFont="1" applyFill="1" applyBorder="1" applyAlignment="1">
      <alignment horizontal="center" vertical="top"/>
    </xf>
    <xf numFmtId="2" fontId="10" fillId="26" borderId="35" xfId="60" applyNumberFormat="1" applyFont="1" applyFill="1" applyBorder="1" applyAlignment="1">
      <alignment horizontal="center" vertical="top"/>
    </xf>
    <xf numFmtId="2" fontId="0" fillId="0" borderId="25" xfId="62" applyNumberFormat="1" applyFont="1" applyFill="1" applyBorder="1" applyAlignment="1">
      <alignment horizontal="center" vertical="top"/>
      <protection/>
    </xf>
    <xf numFmtId="2" fontId="0" fillId="0" borderId="0" xfId="62" applyNumberFormat="1" applyFont="1" applyAlignment="1">
      <alignment horizontal="center" vertical="top"/>
      <protection/>
    </xf>
    <xf numFmtId="49" fontId="1" fillId="0" borderId="19" xfId="62" applyNumberFormat="1" applyFont="1" applyBorder="1" applyAlignment="1">
      <alignment vertical="top" wrapText="1"/>
      <protection/>
    </xf>
    <xf numFmtId="49" fontId="1" fillId="0" borderId="18" xfId="62" applyNumberFormat="1" applyFont="1" applyBorder="1" applyAlignment="1">
      <alignment vertical="top"/>
      <protection/>
    </xf>
    <xf numFmtId="2" fontId="1" fillId="0" borderId="36" xfId="62" applyNumberFormat="1" applyFont="1" applyBorder="1" applyAlignment="1">
      <alignment vertical="top"/>
      <protection/>
    </xf>
    <xf numFmtId="2" fontId="3" fillId="0" borderId="37" xfId="62" applyNumberFormat="1" applyFont="1" applyFill="1" applyBorder="1" applyAlignment="1">
      <alignment vertical="top"/>
      <protection/>
    </xf>
    <xf numFmtId="2" fontId="10" fillId="33" borderId="38" xfId="60" applyNumberFormat="1" applyFont="1" applyFill="1" applyBorder="1" applyAlignment="1">
      <alignment vertical="top"/>
    </xf>
    <xf numFmtId="2" fontId="3" fillId="0" borderId="39" xfId="62" applyNumberFormat="1" applyFont="1" applyFill="1" applyBorder="1" applyAlignment="1">
      <alignment vertical="top"/>
      <protection/>
    </xf>
    <xf numFmtId="2" fontId="9" fillId="45" borderId="38" xfId="60" applyNumberFormat="1" applyFont="1" applyFill="1" applyBorder="1" applyAlignment="1">
      <alignment vertical="top"/>
    </xf>
    <xf numFmtId="2" fontId="9" fillId="43" borderId="38" xfId="60" applyNumberFormat="1" applyFont="1" applyFill="1" applyBorder="1" applyAlignment="1">
      <alignment vertical="top"/>
    </xf>
    <xf numFmtId="2" fontId="10" fillId="44" borderId="38" xfId="60" applyNumberFormat="1" applyFont="1" applyFill="1" applyBorder="1" applyAlignment="1">
      <alignment vertical="top"/>
    </xf>
    <xf numFmtId="2" fontId="10" fillId="27" borderId="38" xfId="60" applyNumberFormat="1" applyFont="1" applyFill="1" applyBorder="1" applyAlignment="1">
      <alignment vertical="top"/>
    </xf>
    <xf numFmtId="2" fontId="3" fillId="0" borderId="40" xfId="62" applyNumberFormat="1" applyFont="1" applyFill="1" applyBorder="1" applyAlignment="1">
      <alignment vertical="top"/>
      <protection/>
    </xf>
    <xf numFmtId="2" fontId="10" fillId="28" borderId="38" xfId="60" applyNumberFormat="1" applyFont="1" applyFill="1" applyBorder="1" applyAlignment="1">
      <alignment vertical="top"/>
    </xf>
    <xf numFmtId="2" fontId="3" fillId="0" borderId="39" xfId="62" applyNumberFormat="1" applyFont="1" applyBorder="1" applyAlignment="1">
      <alignment vertical="top"/>
      <protection/>
    </xf>
    <xf numFmtId="2" fontId="9" fillId="40" borderId="38" xfId="60" applyNumberFormat="1" applyFont="1" applyFill="1" applyBorder="1" applyAlignment="1">
      <alignment vertical="top"/>
    </xf>
    <xf numFmtId="2" fontId="10" fillId="41" borderId="38" xfId="60" applyNumberFormat="1" applyFont="1" applyFill="1" applyBorder="1" applyAlignment="1">
      <alignment vertical="top"/>
    </xf>
    <xf numFmtId="2" fontId="9" fillId="42" borderId="38" xfId="60" applyNumberFormat="1" applyFont="1" applyFill="1" applyBorder="1" applyAlignment="1">
      <alignment vertical="top"/>
    </xf>
    <xf numFmtId="2" fontId="10" fillId="38" borderId="38" xfId="60" applyNumberFormat="1" applyFont="1" applyFill="1" applyBorder="1" applyAlignment="1">
      <alignment vertical="top"/>
    </xf>
    <xf numFmtId="2" fontId="10" fillId="39" borderId="38" xfId="60" applyNumberFormat="1" applyFont="1" applyFill="1" applyBorder="1" applyAlignment="1">
      <alignment vertical="top"/>
    </xf>
    <xf numFmtId="2" fontId="10" fillId="26" borderId="38" xfId="60" applyNumberFormat="1" applyFont="1" applyFill="1" applyBorder="1" applyAlignment="1">
      <alignment vertical="top"/>
    </xf>
    <xf numFmtId="2" fontId="2" fillId="0" borderId="0" xfId="62" applyNumberFormat="1" applyFont="1" applyFill="1" applyAlignment="1">
      <alignment vertical="center"/>
      <protection/>
    </xf>
    <xf numFmtId="1" fontId="2" fillId="0" borderId="0" xfId="62" applyNumberFormat="1" applyFont="1" applyFill="1" applyAlignment="1">
      <alignment horizontal="left" vertical="top"/>
      <protection/>
    </xf>
    <xf numFmtId="2" fontId="0" fillId="41" borderId="0" xfId="0" applyNumberFormat="1" applyFill="1" applyAlignment="1">
      <alignment vertical="top"/>
    </xf>
    <xf numFmtId="2" fontId="0" fillId="0" borderId="0" xfId="0" applyNumberFormat="1" applyFill="1" applyAlignment="1">
      <alignment vertical="top"/>
    </xf>
    <xf numFmtId="4" fontId="1" fillId="0" borderId="18" xfId="62" applyNumberFormat="1" applyFont="1" applyBorder="1" applyAlignment="1">
      <alignment horizontal="center" vertical="top"/>
      <protection/>
    </xf>
    <xf numFmtId="2" fontId="20" fillId="0" borderId="0" xfId="0" applyNumberFormat="1" applyFont="1" applyAlignment="1">
      <alignment vertical="top"/>
    </xf>
    <xf numFmtId="1" fontId="19" fillId="0" borderId="34" xfId="62" applyNumberFormat="1" applyFont="1" applyFill="1" applyBorder="1" applyAlignment="1">
      <alignment horizontal="center" vertical="top"/>
      <protection/>
    </xf>
    <xf numFmtId="2" fontId="14" fillId="0" borderId="35" xfId="62" applyNumberFormat="1" applyFont="1" applyBorder="1" applyAlignment="1">
      <alignment vertical="top"/>
      <protection/>
    </xf>
    <xf numFmtId="2" fontId="20" fillId="0" borderId="35" xfId="62" applyNumberFormat="1" applyFont="1" applyBorder="1" applyAlignment="1">
      <alignment horizontal="center" vertical="top"/>
      <protection/>
    </xf>
    <xf numFmtId="2" fontId="19" fillId="0" borderId="35" xfId="62" applyNumberFormat="1" applyFont="1" applyBorder="1" applyAlignment="1">
      <alignment vertical="top"/>
      <protection/>
    </xf>
    <xf numFmtId="2" fontId="21" fillId="0" borderId="35" xfId="62" applyNumberFormat="1" applyFont="1" applyBorder="1" applyAlignment="1">
      <alignment vertical="top"/>
      <protection/>
    </xf>
    <xf numFmtId="2" fontId="22" fillId="0" borderId="38" xfId="62" applyNumberFormat="1" applyFont="1" applyFill="1" applyBorder="1" applyAlignment="1">
      <alignment vertical="top"/>
      <protection/>
    </xf>
    <xf numFmtId="2" fontId="2" fillId="0" borderId="35" xfId="62" applyNumberFormat="1" applyFont="1" applyBorder="1" applyAlignment="1">
      <alignment horizontal="left" vertical="top" wrapText="1"/>
      <protection/>
    </xf>
    <xf numFmtId="2" fontId="2" fillId="0" borderId="35" xfId="62" applyNumberFormat="1" applyFont="1" applyBorder="1" applyAlignment="1">
      <alignment vertical="top"/>
      <protection/>
    </xf>
    <xf numFmtId="4" fontId="1" fillId="0" borderId="23" xfId="62" applyNumberFormat="1" applyFont="1" applyBorder="1" applyAlignment="1">
      <alignment vertical="top"/>
      <protection/>
    </xf>
    <xf numFmtId="0" fontId="1" fillId="46" borderId="18" xfId="0" applyFont="1" applyFill="1" applyBorder="1" applyAlignment="1">
      <alignment horizontal="center"/>
    </xf>
    <xf numFmtId="0" fontId="18" fillId="46" borderId="18" xfId="0" applyFont="1" applyFill="1" applyBorder="1" applyAlignment="1">
      <alignment horizontal="center"/>
    </xf>
    <xf numFmtId="2" fontId="1" fillId="0" borderId="23" xfId="62" applyNumberFormat="1" applyFont="1" applyFill="1" applyBorder="1" applyAlignment="1">
      <alignment vertical="top" wrapText="1"/>
      <protection/>
    </xf>
    <xf numFmtId="0" fontId="1" fillId="46" borderId="23" xfId="0" applyFont="1" applyFill="1" applyBorder="1" applyAlignment="1">
      <alignment horizontal="center"/>
    </xf>
    <xf numFmtId="0" fontId="1" fillId="46" borderId="18" xfId="63" applyFont="1" applyFill="1" applyBorder="1" applyAlignment="1">
      <alignment horizontal="center"/>
      <protection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46" borderId="25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left" vertical="top" wrapText="1"/>
    </xf>
    <xf numFmtId="1" fontId="3" fillId="0" borderId="41" xfId="62" applyNumberFormat="1" applyFont="1" applyFill="1" applyBorder="1" applyAlignment="1">
      <alignment horizontal="center" vertical="top"/>
      <protection/>
    </xf>
    <xf numFmtId="2" fontId="1" fillId="0" borderId="42" xfId="62" applyNumberFormat="1" applyFont="1" applyBorder="1" applyAlignment="1">
      <alignment horizontal="left" vertical="top" wrapText="1"/>
      <protection/>
    </xf>
    <xf numFmtId="2" fontId="4" fillId="0" borderId="42" xfId="62" applyNumberFormat="1" applyFont="1" applyFill="1" applyBorder="1" applyAlignment="1">
      <alignment vertical="top"/>
      <protection/>
    </xf>
    <xf numFmtId="2" fontId="1" fillId="0" borderId="42" xfId="62" applyNumberFormat="1" applyFont="1" applyFill="1" applyBorder="1" applyAlignment="1">
      <alignment vertical="top"/>
      <protection/>
    </xf>
    <xf numFmtId="2" fontId="1" fillId="0" borderId="42" xfId="62" applyNumberFormat="1" applyFont="1" applyBorder="1" applyAlignment="1">
      <alignment vertical="top"/>
      <protection/>
    </xf>
    <xf numFmtId="2" fontId="1" fillId="0" borderId="42" xfId="62" applyNumberFormat="1" applyFont="1" applyBorder="1" applyAlignment="1">
      <alignment horizontal="center" vertical="top"/>
      <protection/>
    </xf>
    <xf numFmtId="2" fontId="1" fillId="0" borderId="23" xfId="62" applyNumberFormat="1" applyFont="1" applyBorder="1" applyAlignment="1">
      <alignment vertical="top"/>
      <protection/>
    </xf>
    <xf numFmtId="4" fontId="1" fillId="0" borderId="21" xfId="62" applyNumberFormat="1" applyFont="1" applyFill="1" applyBorder="1" applyAlignment="1">
      <alignment vertical="top"/>
      <protection/>
    </xf>
    <xf numFmtId="4" fontId="1" fillId="0" borderId="21" xfId="62" applyNumberFormat="1" applyFont="1" applyFill="1" applyBorder="1" applyAlignment="1">
      <alignment vertical="top" wrapText="1"/>
      <protection/>
    </xf>
    <xf numFmtId="4" fontId="1" fillId="0" borderId="24" xfId="62" applyNumberFormat="1" applyFont="1" applyFill="1" applyBorder="1" applyAlignment="1">
      <alignment vertical="top"/>
      <protection/>
    </xf>
    <xf numFmtId="4" fontId="1" fillId="0" borderId="24" xfId="62" applyNumberFormat="1" applyFont="1" applyBorder="1" applyAlignment="1">
      <alignment vertical="top"/>
      <protection/>
    </xf>
    <xf numFmtId="2" fontId="23" fillId="0" borderId="18" xfId="62" applyNumberFormat="1" applyFont="1" applyFill="1" applyBorder="1" applyAlignment="1">
      <alignment horizontal="left" vertical="top" wrapText="1"/>
      <protection/>
    </xf>
    <xf numFmtId="4" fontId="1" fillId="0" borderId="25" xfId="62" applyNumberFormat="1" applyFont="1" applyFill="1" applyBorder="1" applyAlignment="1">
      <alignment vertical="top"/>
      <protection/>
    </xf>
    <xf numFmtId="2" fontId="10" fillId="41" borderId="43" xfId="60" applyNumberFormat="1" applyFont="1" applyFill="1" applyBorder="1" applyAlignment="1">
      <alignment vertical="top"/>
    </xf>
    <xf numFmtId="2" fontId="10" fillId="41" borderId="44" xfId="60" applyNumberFormat="1" applyFont="1" applyFill="1" applyBorder="1" applyAlignment="1">
      <alignment horizontal="left" vertical="top" wrapText="1"/>
    </xf>
    <xf numFmtId="2" fontId="10" fillId="41" borderId="44" xfId="60" applyNumberFormat="1" applyFont="1" applyFill="1" applyBorder="1" applyAlignment="1">
      <alignment vertical="top"/>
    </xf>
    <xf numFmtId="2" fontId="10" fillId="41" borderId="44" xfId="60" applyNumberFormat="1" applyFont="1" applyFill="1" applyBorder="1" applyAlignment="1">
      <alignment horizontal="center" vertical="top"/>
    </xf>
    <xf numFmtId="2" fontId="10" fillId="41" borderId="45" xfId="60" applyNumberFormat="1" applyFont="1" applyFill="1" applyBorder="1" applyAlignment="1">
      <alignment vertical="top"/>
    </xf>
    <xf numFmtId="2" fontId="1" fillId="0" borderId="18" xfId="62" applyNumberFormat="1" applyFont="1" applyFill="1" applyBorder="1" applyAlignment="1">
      <alignment vertical="top"/>
      <protection/>
    </xf>
    <xf numFmtId="2" fontId="1" fillId="0" borderId="0" xfId="62" applyNumberFormat="1" applyFont="1" applyAlignment="1">
      <alignment horizontal="center" vertical="top"/>
      <protection/>
    </xf>
    <xf numFmtId="2" fontId="1" fillId="0" borderId="46" xfId="62" applyNumberFormat="1" applyFont="1" applyBorder="1" applyAlignment="1">
      <alignment vertical="top"/>
      <protection/>
    </xf>
    <xf numFmtId="2" fontId="13" fillId="0" borderId="0" xfId="62" applyNumberFormat="1" applyFont="1" applyAlignment="1">
      <alignment vertical="top"/>
      <protection/>
    </xf>
    <xf numFmtId="2" fontId="7" fillId="0" borderId="0" xfId="62" applyNumberFormat="1" applyFont="1" applyAlignment="1">
      <alignment vertical="top"/>
      <protection/>
    </xf>
    <xf numFmtId="1" fontId="2" fillId="0" borderId="31" xfId="62" applyNumberFormat="1" applyFont="1" applyFill="1" applyBorder="1" applyAlignment="1">
      <alignment horizontal="center" vertical="top"/>
      <protection/>
    </xf>
    <xf numFmtId="2" fontId="0" fillId="0" borderId="20" xfId="62" applyNumberFormat="1" applyFont="1" applyFill="1" applyBorder="1" applyAlignment="1">
      <alignment horizontal="left" vertical="top" wrapText="1"/>
      <protection/>
    </xf>
    <xf numFmtId="2" fontId="1" fillId="0" borderId="20" xfId="62" applyNumberFormat="1" applyFont="1" applyFill="1" applyBorder="1" applyAlignment="1">
      <alignment vertical="top"/>
      <protection/>
    </xf>
    <xf numFmtId="2" fontId="0" fillId="0" borderId="20" xfId="62" applyNumberFormat="1" applyFont="1" applyFill="1" applyBorder="1" applyAlignment="1">
      <alignment vertical="top"/>
      <protection/>
    </xf>
    <xf numFmtId="4" fontId="1" fillId="0" borderId="20" xfId="62" applyNumberFormat="1" applyFont="1" applyFill="1" applyBorder="1" applyAlignment="1">
      <alignment vertical="top"/>
      <protection/>
    </xf>
    <xf numFmtId="2" fontId="0" fillId="0" borderId="20" xfId="62" applyNumberFormat="1" applyFont="1" applyFill="1" applyBorder="1" applyAlignment="1">
      <alignment horizontal="center" vertical="top"/>
      <protection/>
    </xf>
    <xf numFmtId="2" fontId="0" fillId="0" borderId="20" xfId="62" applyNumberFormat="1" applyFont="1" applyFill="1" applyBorder="1" applyAlignment="1">
      <alignment vertical="top"/>
      <protection/>
    </xf>
    <xf numFmtId="4" fontId="1" fillId="0" borderId="19" xfId="62" applyNumberFormat="1" applyFont="1" applyFill="1" applyBorder="1" applyAlignment="1">
      <alignment vertical="top"/>
      <protection/>
    </xf>
    <xf numFmtId="2" fontId="1" fillId="0" borderId="19" xfId="62" applyNumberFormat="1" applyFont="1" applyFill="1" applyBorder="1" applyAlignment="1">
      <alignment vertical="top"/>
      <protection/>
    </xf>
    <xf numFmtId="2" fontId="1" fillId="0" borderId="23" xfId="62" applyNumberFormat="1" applyFont="1" applyFill="1" applyBorder="1" applyAlignment="1">
      <alignment horizontal="left" vertical="top" wrapText="1"/>
      <protection/>
    </xf>
    <xf numFmtId="2" fontId="1" fillId="0" borderId="23" xfId="62" applyNumberFormat="1" applyFont="1" applyFill="1" applyBorder="1" applyAlignment="1">
      <alignment vertical="top"/>
      <protection/>
    </xf>
    <xf numFmtId="4" fontId="1" fillId="0" borderId="23" xfId="62" applyNumberFormat="1" applyFont="1" applyBorder="1" applyAlignment="1">
      <alignment vertical="top"/>
      <protection/>
    </xf>
    <xf numFmtId="2" fontId="1" fillId="0" borderId="23" xfId="62" applyNumberFormat="1" applyFont="1" applyFill="1" applyBorder="1" applyAlignment="1">
      <alignment vertical="top"/>
      <protection/>
    </xf>
    <xf numFmtId="2" fontId="1" fillId="0" borderId="23" xfId="62" applyNumberFormat="1" applyFont="1" applyFill="1" applyBorder="1" applyAlignment="1">
      <alignment horizontal="center" vertical="top"/>
      <protection/>
    </xf>
    <xf numFmtId="1" fontId="2" fillId="0" borderId="29" xfId="62" applyNumberFormat="1" applyFont="1" applyFill="1" applyBorder="1" applyAlignment="1">
      <alignment horizontal="center" vertical="top"/>
      <protection/>
    </xf>
    <xf numFmtId="0" fontId="1" fillId="0" borderId="23" xfId="0" applyFont="1" applyBorder="1" applyAlignment="1">
      <alignment horizontal="center"/>
    </xf>
    <xf numFmtId="2" fontId="1" fillId="0" borderId="47" xfId="62" applyNumberFormat="1" applyFont="1" applyFill="1" applyBorder="1" applyAlignment="1">
      <alignment vertical="top"/>
      <protection/>
    </xf>
    <xf numFmtId="4" fontId="1" fillId="0" borderId="25" xfId="62" applyNumberFormat="1" applyFont="1" applyBorder="1" applyAlignment="1">
      <alignment vertical="top"/>
      <protection/>
    </xf>
    <xf numFmtId="1" fontId="1" fillId="0" borderId="29" xfId="62" applyNumberFormat="1" applyFont="1" applyFill="1" applyBorder="1" applyAlignment="1">
      <alignment horizontal="center" vertical="top"/>
      <protection/>
    </xf>
    <xf numFmtId="4" fontId="1" fillId="0" borderId="23" xfId="62" applyNumberFormat="1" applyFont="1" applyFill="1" applyBorder="1" applyAlignment="1">
      <alignment vertical="top"/>
      <protection/>
    </xf>
    <xf numFmtId="2" fontId="1" fillId="0" borderId="25" xfId="62" applyNumberFormat="1" applyFont="1" applyFill="1" applyBorder="1" applyAlignment="1">
      <alignment vertical="top" wrapText="1"/>
      <protection/>
    </xf>
    <xf numFmtId="0" fontId="0" fillId="47" borderId="0" xfId="0" applyFill="1" applyBorder="1" applyAlignment="1">
      <alignment horizontal="left" vertical="center" wrapText="1"/>
    </xf>
    <xf numFmtId="0" fontId="0" fillId="47" borderId="0" xfId="0" applyFill="1" applyBorder="1" applyAlignment="1">
      <alignment horizontal="center" vertical="center" wrapText="1"/>
    </xf>
    <xf numFmtId="0" fontId="0" fillId="47" borderId="48" xfId="0" applyFill="1" applyBorder="1" applyAlignment="1">
      <alignment horizontal="left" vertical="center" wrapText="1"/>
    </xf>
    <xf numFmtId="2" fontId="1" fillId="0" borderId="23" xfId="62" applyNumberFormat="1" applyFont="1" applyFill="1" applyBorder="1" applyAlignment="1">
      <alignment horizontal="center" vertical="top"/>
      <protection/>
    </xf>
    <xf numFmtId="4" fontId="1" fillId="0" borderId="23" xfId="62" applyNumberFormat="1" applyFont="1" applyFill="1" applyBorder="1" applyAlignment="1">
      <alignment vertical="top" wrapText="1"/>
      <protection/>
    </xf>
    <xf numFmtId="4" fontId="1" fillId="0" borderId="23" xfId="62" applyNumberFormat="1" applyFont="1" applyBorder="1" applyAlignment="1">
      <alignment horizontal="center" vertical="top"/>
      <protection/>
    </xf>
    <xf numFmtId="2" fontId="4" fillId="0" borderId="23" xfId="62" applyNumberFormat="1" applyFont="1" applyFill="1" applyBorder="1" applyAlignment="1">
      <alignment vertical="top"/>
      <protection/>
    </xf>
    <xf numFmtId="2" fontId="1" fillId="0" borderId="47" xfId="62" applyNumberFormat="1" applyFont="1" applyBorder="1" applyAlignment="1">
      <alignment vertical="top"/>
      <protection/>
    </xf>
    <xf numFmtId="2" fontId="1" fillId="0" borderId="37" xfId="62" applyNumberFormat="1" applyFont="1" applyFill="1" applyBorder="1" applyAlignment="1">
      <alignment vertical="top"/>
      <protection/>
    </xf>
    <xf numFmtId="2" fontId="1" fillId="0" borderId="25" xfId="0" applyNumberFormat="1" applyFont="1" applyFill="1" applyBorder="1" applyAlignment="1">
      <alignment horizontal="left" vertical="top" wrapText="1"/>
    </xf>
    <xf numFmtId="2" fontId="1" fillId="0" borderId="25" xfId="0" applyNumberFormat="1" applyFont="1" applyFill="1" applyBorder="1" applyAlignment="1">
      <alignment horizontal="center" vertical="top" wrapText="1"/>
    </xf>
    <xf numFmtId="2" fontId="1" fillId="0" borderId="25" xfId="62" applyNumberFormat="1" applyFont="1" applyBorder="1" applyAlignment="1">
      <alignment vertical="top"/>
      <protection/>
    </xf>
    <xf numFmtId="2" fontId="1" fillId="0" borderId="25" xfId="62" applyNumberFormat="1" applyFont="1" applyBorder="1" applyAlignment="1">
      <alignment horizontal="center" vertical="top"/>
      <protection/>
    </xf>
    <xf numFmtId="2" fontId="4" fillId="0" borderId="25" xfId="62" applyNumberFormat="1" applyFont="1" applyBorder="1" applyAlignment="1">
      <alignment vertical="top"/>
      <protection/>
    </xf>
    <xf numFmtId="3" fontId="1" fillId="0" borderId="23" xfId="62" applyNumberFormat="1" applyFont="1" applyFill="1" applyBorder="1" applyAlignment="1">
      <alignment vertical="top"/>
      <protection/>
    </xf>
    <xf numFmtId="3" fontId="1" fillId="0" borderId="18" xfId="62" applyNumberFormat="1" applyFont="1" applyFill="1" applyBorder="1" applyAlignment="1">
      <alignment vertical="top"/>
      <protection/>
    </xf>
    <xf numFmtId="2" fontId="4" fillId="0" borderId="23" xfId="0" applyNumberFormat="1" applyFont="1" applyFill="1" applyBorder="1" applyAlignment="1">
      <alignment vertical="top"/>
    </xf>
    <xf numFmtId="2" fontId="1" fillId="0" borderId="23" xfId="0" applyNumberFormat="1" applyFont="1" applyFill="1" applyBorder="1" applyAlignment="1">
      <alignment vertical="top"/>
    </xf>
    <xf numFmtId="2" fontId="1" fillId="0" borderId="23" xfId="0" applyNumberFormat="1" applyFont="1" applyFill="1" applyBorder="1" applyAlignment="1">
      <alignment horizontal="center" vertical="top"/>
    </xf>
    <xf numFmtId="2" fontId="3" fillId="0" borderId="18" xfId="62" applyNumberFormat="1" applyFont="1" applyFill="1" applyBorder="1" applyAlignment="1">
      <alignment horizontal="left" vertical="top" wrapText="1"/>
      <protection/>
    </xf>
    <xf numFmtId="2" fontId="4" fillId="0" borderId="23" xfId="62" applyNumberFormat="1" applyFont="1" applyBorder="1" applyAlignment="1">
      <alignment vertical="top"/>
      <protection/>
    </xf>
    <xf numFmtId="4" fontId="36" fillId="0" borderId="18" xfId="62" applyNumberFormat="1" applyFont="1" applyBorder="1" applyAlignment="1">
      <alignment vertical="top"/>
      <protection/>
    </xf>
    <xf numFmtId="2" fontId="9" fillId="48" borderId="49" xfId="60" applyNumberFormat="1" applyFont="1" applyFill="1" applyBorder="1" applyAlignment="1">
      <alignment vertical="top"/>
    </xf>
    <xf numFmtId="2" fontId="1" fillId="0" borderId="20" xfId="0" applyNumberFormat="1" applyFont="1" applyFill="1" applyBorder="1" applyAlignment="1">
      <alignment horizontal="left" vertical="top" wrapText="1"/>
    </xf>
    <xf numFmtId="3" fontId="1" fillId="0" borderId="20" xfId="62" applyNumberFormat="1" applyFont="1" applyFill="1" applyBorder="1" applyAlignment="1">
      <alignment vertical="top"/>
      <protection/>
    </xf>
    <xf numFmtId="2" fontId="1" fillId="0" borderId="20" xfId="0" applyNumberFormat="1" applyFont="1" applyFill="1" applyBorder="1" applyAlignment="1">
      <alignment horizontal="center" vertical="top" wrapText="1"/>
    </xf>
    <xf numFmtId="2" fontId="9" fillId="48" borderId="50" xfId="60" applyNumberFormat="1" applyFont="1" applyFill="1" applyBorder="1" applyAlignment="1">
      <alignment vertical="top"/>
    </xf>
    <xf numFmtId="49" fontId="1" fillId="0" borderId="18" xfId="62" applyNumberFormat="1" applyFont="1" applyBorder="1" applyAlignment="1">
      <alignment vertical="top" wrapText="1"/>
      <protection/>
    </xf>
    <xf numFmtId="2" fontId="9" fillId="48" borderId="49" xfId="60" applyNumberFormat="1" applyFont="1" applyFill="1" applyBorder="1" applyAlignment="1">
      <alignment horizontal="left" vertical="top" wrapText="1"/>
    </xf>
    <xf numFmtId="2" fontId="9" fillId="48" borderId="49" xfId="60" applyNumberFormat="1" applyFont="1" applyFill="1" applyBorder="1" applyAlignment="1">
      <alignment horizontal="center" vertical="top"/>
    </xf>
    <xf numFmtId="2" fontId="9" fillId="48" borderId="51" xfId="60" applyNumberFormat="1" applyFont="1" applyFill="1" applyBorder="1" applyAlignment="1">
      <alignment vertical="top"/>
    </xf>
    <xf numFmtId="2" fontId="1" fillId="0" borderId="23" xfId="0" applyNumberFormat="1" applyFont="1" applyFill="1" applyBorder="1" applyAlignment="1">
      <alignment horizontal="left" vertical="top" wrapText="1"/>
    </xf>
    <xf numFmtId="49" fontId="1" fillId="0" borderId="23" xfId="62" applyNumberFormat="1" applyFont="1" applyBorder="1" applyAlignment="1">
      <alignment vertical="top" wrapText="1"/>
      <protection/>
    </xf>
    <xf numFmtId="49" fontId="1" fillId="0" borderId="23" xfId="62" applyNumberFormat="1" applyFont="1" applyBorder="1" applyAlignment="1">
      <alignment vertical="top"/>
      <protection/>
    </xf>
    <xf numFmtId="0" fontId="1" fillId="0" borderId="0" xfId="0" applyFont="1" applyBorder="1" applyAlignment="1">
      <alignment horizontal="center"/>
    </xf>
    <xf numFmtId="2" fontId="3" fillId="0" borderId="46" xfId="62" applyNumberFormat="1" applyFont="1" applyFill="1" applyBorder="1" applyAlignment="1">
      <alignment vertical="top"/>
      <protection/>
    </xf>
    <xf numFmtId="2" fontId="1" fillId="0" borderId="0" xfId="0" applyNumberFormat="1" applyFont="1" applyAlignment="1">
      <alignment vertical="top"/>
    </xf>
    <xf numFmtId="2" fontId="1" fillId="0" borderId="0" xfId="62" applyNumberFormat="1" applyFont="1" applyAlignment="1">
      <alignment vertical="top"/>
      <protection/>
    </xf>
    <xf numFmtId="1" fontId="10" fillId="47" borderId="52" xfId="62" applyNumberFormat="1" applyFont="1" applyFill="1" applyBorder="1" applyAlignment="1">
      <alignment horizontal="left" vertical="center" wrapText="1"/>
      <protection/>
    </xf>
    <xf numFmtId="1" fontId="2" fillId="47" borderId="0" xfId="62" applyNumberFormat="1" applyFont="1" applyFill="1" applyBorder="1" applyAlignment="1">
      <alignment horizontal="left" vertical="center" wrapText="1"/>
      <protection/>
    </xf>
    <xf numFmtId="2" fontId="2" fillId="0" borderId="0" xfId="62" applyNumberFormat="1" applyFont="1" applyFill="1" applyAlignment="1">
      <alignment vertical="center" wrapText="1"/>
      <protection/>
    </xf>
    <xf numFmtId="2" fontId="2" fillId="0" borderId="0" xfId="62" applyNumberFormat="1" applyFont="1" applyFill="1" applyAlignment="1">
      <alignment vertical="center" wrapText="1"/>
      <protection/>
    </xf>
    <xf numFmtId="2" fontId="3" fillId="0" borderId="53" xfId="62" applyNumberFormat="1" applyFont="1" applyFill="1" applyBorder="1" applyAlignment="1">
      <alignment horizontal="center" vertical="center" wrapText="1"/>
      <protection/>
    </xf>
    <xf numFmtId="2" fontId="3" fillId="0" borderId="54" xfId="62" applyNumberFormat="1" applyFont="1" applyFill="1" applyBorder="1" applyAlignment="1">
      <alignment horizontal="center" vertical="center" wrapText="1"/>
      <protection/>
    </xf>
    <xf numFmtId="2" fontId="15" fillId="0" borderId="0" xfId="62" applyNumberFormat="1" applyFont="1" applyFill="1" applyAlignment="1">
      <alignment vertical="top" wrapText="1"/>
      <protection/>
    </xf>
    <xf numFmtId="2" fontId="11" fillId="0" borderId="0" xfId="62" applyNumberFormat="1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2" fontId="2" fillId="0" borderId="33" xfId="62" applyNumberFormat="1" applyFont="1" applyFill="1" applyBorder="1" applyAlignment="1">
      <alignment horizontal="center" vertical="center" wrapText="1"/>
      <protection/>
    </xf>
    <xf numFmtId="2" fontId="2" fillId="0" borderId="30" xfId="62" applyNumberFormat="1" applyFont="1" applyFill="1" applyBorder="1" applyAlignment="1">
      <alignment horizontal="center" vertical="center" wrapText="1"/>
      <protection/>
    </xf>
    <xf numFmtId="2" fontId="3" fillId="0" borderId="55" xfId="62" applyNumberFormat="1" applyFont="1" applyFill="1" applyBorder="1" applyAlignment="1">
      <alignment horizontal="center" vertical="center" wrapText="1"/>
      <protection/>
    </xf>
    <xf numFmtId="2" fontId="3" fillId="0" borderId="24" xfId="62" applyNumberFormat="1" applyFont="1" applyFill="1" applyBorder="1" applyAlignment="1">
      <alignment horizontal="center" vertical="center" wrapText="1"/>
      <protection/>
    </xf>
    <xf numFmtId="2" fontId="3" fillId="0" borderId="56" xfId="62" applyNumberFormat="1" applyFont="1" applyFill="1" applyBorder="1" applyAlignment="1">
      <alignment horizontal="center" vertical="center" wrapText="1"/>
      <protection/>
    </xf>
    <xf numFmtId="2" fontId="3" fillId="0" borderId="39" xfId="62" applyNumberFormat="1" applyFont="1" applyFill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eșire" xfId="56"/>
    <cellStyle name="Input" xfId="57"/>
    <cellStyle name="Intrare" xfId="58"/>
    <cellStyle name="Linked Cell" xfId="59"/>
    <cellStyle name="Neutral" xfId="60"/>
    <cellStyle name="Neutru" xfId="61"/>
    <cellStyle name="Normal 2" xfId="62"/>
    <cellStyle name="Normal_PROGRAM 2013 ITM" xfId="63"/>
    <cellStyle name="Notă" xfId="64"/>
    <cellStyle name="Note" xfId="65"/>
    <cellStyle name="Output" xfId="66"/>
    <cellStyle name="Percent" xfId="67"/>
    <cellStyle name="Text avertisment" xfId="68"/>
    <cellStyle name="Text explicativ" xfId="69"/>
    <cellStyle name="Title" xfId="70"/>
    <cellStyle name="Titlu" xfId="71"/>
    <cellStyle name="Titlu 1" xfId="72"/>
    <cellStyle name="Titlu 2" xfId="73"/>
    <cellStyle name="Titlu 3" xfId="74"/>
    <cellStyle name="Titlu 4" xfId="75"/>
    <cellStyle name="Total" xfId="76"/>
    <cellStyle name="Verificare celulă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6"/>
  <sheetViews>
    <sheetView tabSelected="1" zoomScalePageLayoutView="0" workbookViewId="0" topLeftCell="A172">
      <selection activeCell="B198" sqref="B198"/>
    </sheetView>
  </sheetViews>
  <sheetFormatPr defaultColWidth="9.140625" defaultRowHeight="12.75"/>
  <cols>
    <col min="1" max="1" width="4.7109375" style="101" customWidth="1"/>
    <col min="2" max="2" width="60.140625" style="169" customWidth="1"/>
    <col min="3" max="3" width="7.7109375" style="9" customWidth="1"/>
    <col min="4" max="4" width="9.140625" style="9" customWidth="1"/>
    <col min="5" max="5" width="10.57421875" style="9" customWidth="1"/>
    <col min="6" max="6" width="13.421875" style="9" customWidth="1"/>
    <col min="7" max="7" width="12.421875" style="9" customWidth="1"/>
    <col min="8" max="8" width="10.00390625" style="9" customWidth="1"/>
    <col min="9" max="9" width="10.421875" style="9" customWidth="1"/>
    <col min="10" max="10" width="6.8515625" style="207" customWidth="1"/>
    <col min="11" max="11" width="11.00390625" style="9" customWidth="1"/>
    <col min="12" max="13" width="9.28125" style="9" customWidth="1"/>
    <col min="14" max="14" width="10.00390625" style="9" customWidth="1"/>
    <col min="15" max="15" width="11.00390625" style="9" customWidth="1"/>
    <col min="16" max="16384" width="9.140625" style="9" customWidth="1"/>
  </cols>
  <sheetData>
    <row r="1" ht="15.75">
      <c r="A1" s="206" t="s">
        <v>166</v>
      </c>
    </row>
    <row r="2" spans="1:15" ht="15.75">
      <c r="A2" s="206" t="s">
        <v>9</v>
      </c>
      <c r="B2" s="9"/>
      <c r="C2" s="4"/>
      <c r="D2" s="5"/>
      <c r="E2" s="3"/>
      <c r="F2" s="5"/>
      <c r="G2" s="2"/>
      <c r="H2" s="2"/>
      <c r="I2" s="2"/>
      <c r="J2" s="208"/>
      <c r="K2" s="6"/>
      <c r="L2" s="7"/>
      <c r="M2" s="7"/>
      <c r="N2" s="7"/>
      <c r="O2" s="8"/>
    </row>
    <row r="3" spans="1:15" ht="12.75">
      <c r="A3" s="255" t="s">
        <v>248</v>
      </c>
      <c r="B3" s="131" t="s">
        <v>162</v>
      </c>
      <c r="C3" s="4"/>
      <c r="D3" s="5"/>
      <c r="E3" s="3"/>
      <c r="G3" s="364" t="s">
        <v>133</v>
      </c>
      <c r="H3" s="364"/>
      <c r="I3" s="364"/>
      <c r="J3" s="364"/>
      <c r="K3" s="364"/>
      <c r="L3" s="364"/>
      <c r="M3" s="364"/>
      <c r="N3" s="172"/>
      <c r="O3" s="8"/>
    </row>
    <row r="4" spans="1:15" ht="12.75">
      <c r="A4" s="91" t="s">
        <v>284</v>
      </c>
      <c r="B4" s="131" t="s">
        <v>283</v>
      </c>
      <c r="C4" s="4"/>
      <c r="D4" s="5"/>
      <c r="E4" s="3"/>
      <c r="G4" s="172"/>
      <c r="H4" s="172"/>
      <c r="I4" s="172"/>
      <c r="J4" s="254" t="s">
        <v>132</v>
      </c>
      <c r="K4" s="172"/>
      <c r="L4" s="172"/>
      <c r="M4" s="172"/>
      <c r="N4" s="172"/>
      <c r="O4" s="8"/>
    </row>
    <row r="5" spans="1:15" ht="15.75">
      <c r="A5" s="91"/>
      <c r="B5" s="132"/>
      <c r="C5" s="4"/>
      <c r="D5" s="5"/>
      <c r="E5" s="3"/>
      <c r="G5" s="128"/>
      <c r="H5" s="128"/>
      <c r="I5" s="128"/>
      <c r="J5" s="209"/>
      <c r="K5" s="128" t="s">
        <v>260</v>
      </c>
      <c r="L5" s="128"/>
      <c r="M5" s="128"/>
      <c r="N5" s="128"/>
      <c r="O5" s="128"/>
    </row>
    <row r="6" spans="1:15" ht="15.75">
      <c r="A6" s="91"/>
      <c r="B6" s="132"/>
      <c r="C6" s="4"/>
      <c r="D6" s="5"/>
      <c r="E6" s="3"/>
      <c r="G6" s="367"/>
      <c r="H6" s="367"/>
      <c r="I6" s="367"/>
      <c r="J6" s="367"/>
      <c r="K6" s="367"/>
      <c r="L6" s="367"/>
      <c r="M6" s="367"/>
      <c r="N6" s="367"/>
      <c r="O6" s="367"/>
    </row>
    <row r="7" spans="1:15" ht="15.75">
      <c r="A7" s="91"/>
      <c r="B7" s="132"/>
      <c r="C7" s="4"/>
      <c r="D7" s="5"/>
      <c r="E7" s="3"/>
      <c r="G7" s="173"/>
      <c r="H7" s="173"/>
      <c r="I7" s="173"/>
      <c r="J7" s="210"/>
      <c r="K7" s="173"/>
      <c r="L7" s="173"/>
      <c r="M7" s="173"/>
      <c r="N7" s="173"/>
      <c r="O7" s="173"/>
    </row>
    <row r="8" spans="1:15" ht="12.75">
      <c r="A8" s="91"/>
      <c r="B8" s="132"/>
      <c r="C8" s="4"/>
      <c r="D8" s="5"/>
      <c r="E8" s="3"/>
      <c r="G8" s="363"/>
      <c r="H8" s="363"/>
      <c r="I8" s="363"/>
      <c r="J8" s="363"/>
      <c r="K8" s="363"/>
      <c r="L8" s="363"/>
      <c r="M8" s="363"/>
      <c r="N8" s="363"/>
      <c r="O8" s="363"/>
    </row>
    <row r="9" spans="1:15" ht="18">
      <c r="A9" s="129" t="s">
        <v>92</v>
      </c>
      <c r="B9" s="368" t="s">
        <v>273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</row>
    <row r="10" spans="1:15" ht="18">
      <c r="A10" s="129"/>
      <c r="B10" s="133"/>
      <c r="C10" s="129"/>
      <c r="D10" s="129"/>
      <c r="E10" s="129"/>
      <c r="F10" s="129"/>
      <c r="G10" s="129"/>
      <c r="H10" s="129"/>
      <c r="I10" s="129"/>
      <c r="J10" s="211"/>
      <c r="K10" s="129"/>
      <c r="L10" s="129"/>
      <c r="M10" s="129"/>
      <c r="N10" s="129"/>
      <c r="O10" s="129"/>
    </row>
    <row r="11" spans="1:15" ht="12.75">
      <c r="A11" s="127"/>
      <c r="B11" s="134"/>
      <c r="C11" s="127"/>
      <c r="D11" s="127"/>
      <c r="E11" s="127"/>
      <c r="F11" s="127"/>
      <c r="G11" s="127"/>
      <c r="H11" s="127"/>
      <c r="I11" s="127"/>
      <c r="J11" s="212"/>
      <c r="K11" s="127"/>
      <c r="L11" s="127"/>
      <c r="M11" s="127"/>
      <c r="N11" s="127"/>
      <c r="O11" s="127"/>
    </row>
    <row r="12" spans="1:15" ht="13.5" thickBot="1">
      <c r="A12" s="91"/>
      <c r="B12" s="131"/>
      <c r="C12" s="4"/>
      <c r="D12" s="5"/>
      <c r="E12" s="3"/>
      <c r="F12" s="5"/>
      <c r="G12" s="2"/>
      <c r="H12" s="2"/>
      <c r="I12" s="2"/>
      <c r="J12" s="208"/>
      <c r="K12" s="3" t="s">
        <v>117</v>
      </c>
      <c r="L12" s="8"/>
      <c r="M12" s="8"/>
      <c r="N12" s="8"/>
      <c r="O12" s="8"/>
    </row>
    <row r="13" spans="1:15" ht="45" customHeight="1">
      <c r="A13" s="370" t="s">
        <v>123</v>
      </c>
      <c r="B13" s="370" t="s">
        <v>124</v>
      </c>
      <c r="C13" s="370" t="s">
        <v>35</v>
      </c>
      <c r="D13" s="370" t="s">
        <v>125</v>
      </c>
      <c r="E13" s="370" t="s">
        <v>10</v>
      </c>
      <c r="F13" s="365" t="s">
        <v>126</v>
      </c>
      <c r="G13" s="366"/>
      <c r="H13" s="365" t="s">
        <v>127</v>
      </c>
      <c r="I13" s="366"/>
      <c r="J13" s="372" t="s">
        <v>118</v>
      </c>
      <c r="K13" s="372" t="s">
        <v>119</v>
      </c>
      <c r="L13" s="372" t="s">
        <v>122</v>
      </c>
      <c r="M13" s="372" t="s">
        <v>131</v>
      </c>
      <c r="N13" s="372" t="s">
        <v>120</v>
      </c>
      <c r="O13" s="374" t="s">
        <v>121</v>
      </c>
    </row>
    <row r="14" spans="1:15" ht="13.5" thickBot="1">
      <c r="A14" s="371"/>
      <c r="B14" s="371"/>
      <c r="C14" s="371"/>
      <c r="D14" s="371"/>
      <c r="E14" s="371"/>
      <c r="F14" s="102" t="s">
        <v>128</v>
      </c>
      <c r="G14" s="102" t="s">
        <v>129</v>
      </c>
      <c r="H14" s="102" t="s">
        <v>128</v>
      </c>
      <c r="I14" s="102" t="s">
        <v>129</v>
      </c>
      <c r="J14" s="373"/>
      <c r="K14" s="373"/>
      <c r="L14" s="373"/>
      <c r="M14" s="373"/>
      <c r="N14" s="373"/>
      <c r="O14" s="375"/>
    </row>
    <row r="15" spans="1:15" ht="13.5" thickBot="1">
      <c r="A15" s="349" t="s">
        <v>72</v>
      </c>
      <c r="B15" s="351"/>
      <c r="C15" s="345"/>
      <c r="D15" s="345"/>
      <c r="E15" s="345"/>
      <c r="F15" s="345"/>
      <c r="G15" s="345"/>
      <c r="H15" s="345"/>
      <c r="I15" s="345"/>
      <c r="J15" s="352"/>
      <c r="K15" s="345"/>
      <c r="L15" s="345"/>
      <c r="M15" s="345"/>
      <c r="N15" s="345"/>
      <c r="O15" s="353"/>
    </row>
    <row r="16" spans="1:15" ht="12.75" customHeight="1">
      <c r="A16" s="95">
        <v>1</v>
      </c>
      <c r="B16" s="354" t="s">
        <v>104</v>
      </c>
      <c r="C16" s="74" t="s">
        <v>28</v>
      </c>
      <c r="D16" s="75"/>
      <c r="E16" s="195" t="s">
        <v>136</v>
      </c>
      <c r="F16" s="268">
        <f>H16/1.2</f>
        <v>833.3333333333334</v>
      </c>
      <c r="G16" s="268">
        <f>F16/4.5</f>
        <v>185.1851851851852</v>
      </c>
      <c r="H16" s="268">
        <v>1000</v>
      </c>
      <c r="I16" s="268">
        <f>G16*1.24</f>
        <v>229.62962962962965</v>
      </c>
      <c r="J16" s="328" t="s">
        <v>130</v>
      </c>
      <c r="K16" s="329" t="s">
        <v>161</v>
      </c>
      <c r="L16" s="355" t="s">
        <v>274</v>
      </c>
      <c r="M16" s="356" t="s">
        <v>275</v>
      </c>
      <c r="N16" s="356" t="s">
        <v>276</v>
      </c>
      <c r="O16" s="330" t="s">
        <v>214</v>
      </c>
    </row>
    <row r="17" spans="1:15" ht="12.75" customHeight="1">
      <c r="A17" s="93">
        <v>2</v>
      </c>
      <c r="B17" s="137" t="s">
        <v>107</v>
      </c>
      <c r="C17" s="10" t="s">
        <v>28</v>
      </c>
      <c r="D17" s="14"/>
      <c r="E17" s="269" t="s">
        <v>163</v>
      </c>
      <c r="F17" s="200">
        <f>H17/1.2</f>
        <v>833.3333333333334</v>
      </c>
      <c r="G17" s="200">
        <f>F17/4.5</f>
        <v>185.1851851851852</v>
      </c>
      <c r="H17" s="198">
        <v>1000</v>
      </c>
      <c r="I17" s="198">
        <f>G17*1.24</f>
        <v>229.62962962962965</v>
      </c>
      <c r="J17" s="213" t="s">
        <v>130</v>
      </c>
      <c r="K17" s="12" t="s">
        <v>161</v>
      </c>
      <c r="L17" s="235" t="s">
        <v>274</v>
      </c>
      <c r="M17" s="236" t="s">
        <v>275</v>
      </c>
      <c r="N17" s="236" t="s">
        <v>276</v>
      </c>
      <c r="O17" s="237" t="s">
        <v>214</v>
      </c>
    </row>
    <row r="18" spans="1:15" ht="12.75" customHeight="1">
      <c r="A18" s="93">
        <v>3</v>
      </c>
      <c r="B18" s="135" t="s">
        <v>106</v>
      </c>
      <c r="C18" s="15" t="s">
        <v>28</v>
      </c>
      <c r="D18" s="14"/>
      <c r="E18" s="270" t="s">
        <v>137</v>
      </c>
      <c r="F18" s="200">
        <f>H18/1.2</f>
        <v>3333.3333333333335</v>
      </c>
      <c r="G18" s="200">
        <f>F18/4.5</f>
        <v>740.7407407407408</v>
      </c>
      <c r="H18" s="198">
        <v>4000</v>
      </c>
      <c r="I18" s="198">
        <f>G18*1.24</f>
        <v>918.5185185185186</v>
      </c>
      <c r="J18" s="213" t="s">
        <v>130</v>
      </c>
      <c r="K18" s="12" t="s">
        <v>161</v>
      </c>
      <c r="L18" s="235" t="s">
        <v>274</v>
      </c>
      <c r="M18" s="236" t="s">
        <v>275</v>
      </c>
      <c r="N18" s="236" t="s">
        <v>276</v>
      </c>
      <c r="O18" s="237" t="s">
        <v>214</v>
      </c>
    </row>
    <row r="19" spans="1:15" ht="12.75" customHeight="1">
      <c r="A19" s="93">
        <v>4</v>
      </c>
      <c r="B19" s="136" t="s">
        <v>108</v>
      </c>
      <c r="C19" s="28" t="s">
        <v>28</v>
      </c>
      <c r="D19" s="22"/>
      <c r="E19" s="269" t="s">
        <v>164</v>
      </c>
      <c r="F19" s="200">
        <f>H19/1.2</f>
        <v>4166.666666666667</v>
      </c>
      <c r="G19" s="200">
        <f>F19/4.5</f>
        <v>925.925925925926</v>
      </c>
      <c r="H19" s="198">
        <v>5000</v>
      </c>
      <c r="I19" s="198">
        <f>G19*1.24</f>
        <v>1148.1481481481483</v>
      </c>
      <c r="J19" s="213" t="s">
        <v>130</v>
      </c>
      <c r="K19" s="12" t="s">
        <v>161</v>
      </c>
      <c r="L19" s="235" t="s">
        <v>274</v>
      </c>
      <c r="M19" s="236" t="s">
        <v>275</v>
      </c>
      <c r="N19" s="236" t="s">
        <v>276</v>
      </c>
      <c r="O19" s="237" t="s">
        <v>214</v>
      </c>
    </row>
    <row r="20" spans="1:15" ht="13.5" thickBot="1">
      <c r="A20" s="93"/>
      <c r="B20" s="135"/>
      <c r="C20" s="15"/>
      <c r="D20" s="14"/>
      <c r="E20" s="192"/>
      <c r="F20" s="198">
        <f>H20/1.2</f>
        <v>9166.666666666668</v>
      </c>
      <c r="G20" s="200"/>
      <c r="H20" s="205">
        <v>11000</v>
      </c>
      <c r="I20" s="205"/>
      <c r="J20" s="214"/>
      <c r="K20" s="31"/>
      <c r="L20" s="13"/>
      <c r="M20" s="13"/>
      <c r="N20" s="13"/>
      <c r="O20" s="238"/>
    </row>
    <row r="21" spans="1:15" ht="13.5" thickBot="1">
      <c r="A21" s="123" t="s">
        <v>66</v>
      </c>
      <c r="B21" s="139"/>
      <c r="C21" s="124"/>
      <c r="D21" s="124"/>
      <c r="E21" s="124"/>
      <c r="F21" s="124"/>
      <c r="G21" s="124"/>
      <c r="H21" s="124"/>
      <c r="I21" s="124"/>
      <c r="J21" s="215"/>
      <c r="K21" s="124"/>
      <c r="L21" s="124"/>
      <c r="M21" s="124"/>
      <c r="N21" s="124"/>
      <c r="O21" s="239"/>
    </row>
    <row r="22" spans="1:15" ht="12.75" customHeight="1">
      <c r="A22" s="92">
        <v>1</v>
      </c>
      <c r="B22" s="140" t="s">
        <v>102</v>
      </c>
      <c r="C22" s="32" t="s">
        <v>28</v>
      </c>
      <c r="D22" s="271"/>
      <c r="E22" s="272" t="s">
        <v>165</v>
      </c>
      <c r="F22" s="268">
        <f>H22/1.2</f>
        <v>1500</v>
      </c>
      <c r="G22" s="200">
        <f>F22/4.5</f>
        <v>333.3333333333333</v>
      </c>
      <c r="H22" s="198">
        <v>1800</v>
      </c>
      <c r="I22" s="198">
        <f>G22*1.24</f>
        <v>413.3333333333333</v>
      </c>
      <c r="J22" s="213" t="s">
        <v>130</v>
      </c>
      <c r="K22" s="12" t="s">
        <v>161</v>
      </c>
      <c r="L22" s="235" t="s">
        <v>274</v>
      </c>
      <c r="M22" s="236" t="s">
        <v>275</v>
      </c>
      <c r="N22" s="236" t="s">
        <v>276</v>
      </c>
      <c r="O22" s="237" t="s">
        <v>214</v>
      </c>
    </row>
    <row r="23" spans="1:15" ht="12.75" customHeight="1" thickBot="1">
      <c r="A23" s="94"/>
      <c r="B23" s="142"/>
      <c r="C23" s="36"/>
      <c r="D23" s="37"/>
      <c r="E23" s="35"/>
      <c r="F23" s="25"/>
      <c r="G23" s="37"/>
      <c r="H23" s="37"/>
      <c r="I23" s="37"/>
      <c r="J23" s="216"/>
      <c r="K23" s="38"/>
      <c r="L23" s="34"/>
      <c r="M23" s="34"/>
      <c r="N23" s="34"/>
      <c r="O23" s="240"/>
    </row>
    <row r="24" spans="1:15" ht="12.75" customHeight="1" thickBot="1">
      <c r="A24" s="125" t="s">
        <v>73</v>
      </c>
      <c r="B24" s="143"/>
      <c r="C24" s="126"/>
      <c r="D24" s="126"/>
      <c r="E24" s="126"/>
      <c r="F24" s="126"/>
      <c r="G24" s="126"/>
      <c r="H24" s="126"/>
      <c r="I24" s="126"/>
      <c r="J24" s="217"/>
      <c r="K24" s="126"/>
      <c r="L24" s="126"/>
      <c r="M24" s="126"/>
      <c r="N24" s="126"/>
      <c r="O24" s="241"/>
    </row>
    <row r="25" spans="1:15" ht="12.75" customHeight="1">
      <c r="A25" s="92">
        <v>1</v>
      </c>
      <c r="B25" s="144" t="s">
        <v>296</v>
      </c>
      <c r="C25" s="27" t="s">
        <v>28</v>
      </c>
      <c r="D25" s="17"/>
      <c r="E25" s="357" t="s">
        <v>295</v>
      </c>
      <c r="F25" s="198">
        <f>H25/1.2</f>
        <v>21446.666666666668</v>
      </c>
      <c r="G25" s="197">
        <f>F25/4.5</f>
        <v>4765.925925925926</v>
      </c>
      <c r="H25" s="198">
        <v>25736</v>
      </c>
      <c r="I25" s="198">
        <f>G25*1.24</f>
        <v>5909.748148148148</v>
      </c>
      <c r="J25" s="213" t="s">
        <v>130</v>
      </c>
      <c r="K25" s="12" t="s">
        <v>161</v>
      </c>
      <c r="L25" s="235" t="s">
        <v>274</v>
      </c>
      <c r="M25" s="236" t="s">
        <v>275</v>
      </c>
      <c r="N25" s="236" t="s">
        <v>276</v>
      </c>
      <c r="O25" s="237" t="s">
        <v>214</v>
      </c>
    </row>
    <row r="26" spans="1:15" ht="12.75" customHeight="1">
      <c r="A26" s="92">
        <v>2</v>
      </c>
      <c r="B26" s="144" t="s">
        <v>297</v>
      </c>
      <c r="C26" s="27" t="s">
        <v>28</v>
      </c>
      <c r="D26" s="17"/>
      <c r="E26" s="184" t="s">
        <v>298</v>
      </c>
      <c r="F26" s="198">
        <f>H26/1.2</f>
        <v>22720</v>
      </c>
      <c r="G26" s="197">
        <f>F26/4.5</f>
        <v>5048.888888888889</v>
      </c>
      <c r="H26" s="198">
        <v>27264</v>
      </c>
      <c r="I26" s="198">
        <f>G26*1.24</f>
        <v>6260.622222222222</v>
      </c>
      <c r="J26" s="213" t="s">
        <v>130</v>
      </c>
      <c r="K26" s="12" t="s">
        <v>161</v>
      </c>
      <c r="L26" s="235" t="s">
        <v>274</v>
      </c>
      <c r="M26" s="236" t="s">
        <v>275</v>
      </c>
      <c r="N26" s="236" t="s">
        <v>276</v>
      </c>
      <c r="O26" s="237" t="s">
        <v>214</v>
      </c>
    </row>
    <row r="27" spans="1:15" ht="12.75" customHeight="1" thickBot="1">
      <c r="A27" s="94"/>
      <c r="B27" s="142"/>
      <c r="C27" s="36"/>
      <c r="D27" s="37"/>
      <c r="E27" s="35"/>
      <c r="F27" s="198">
        <f>H27/1.2</f>
        <v>44166.66666666667</v>
      </c>
      <c r="G27" s="37"/>
      <c r="H27" s="286">
        <f>SUM(H25:H26)</f>
        <v>53000</v>
      </c>
      <c r="I27" s="37"/>
      <c r="J27" s="216"/>
      <c r="K27" s="38"/>
      <c r="L27" s="34"/>
      <c r="M27" s="34"/>
      <c r="N27" s="34"/>
      <c r="O27" s="240"/>
    </row>
    <row r="28" spans="1:15" ht="12.75" customHeight="1" thickBot="1">
      <c r="A28" s="117" t="s">
        <v>74</v>
      </c>
      <c r="B28" s="145"/>
      <c r="C28" s="118"/>
      <c r="D28" s="118"/>
      <c r="E28" s="118"/>
      <c r="F28" s="118"/>
      <c r="G28" s="118"/>
      <c r="H28" s="118"/>
      <c r="I28" s="118"/>
      <c r="J28" s="218"/>
      <c r="K28" s="118"/>
      <c r="L28" s="118"/>
      <c r="M28" s="118"/>
      <c r="N28" s="118"/>
      <c r="O28" s="242"/>
    </row>
    <row r="29" spans="1:15" ht="12.75" customHeight="1">
      <c r="A29" s="92">
        <v>1</v>
      </c>
      <c r="B29" s="144" t="s">
        <v>299</v>
      </c>
      <c r="C29" s="40" t="s">
        <v>28</v>
      </c>
      <c r="D29" s="26"/>
      <c r="E29" s="184" t="s">
        <v>303</v>
      </c>
      <c r="F29" s="198">
        <f>H29/1.09</f>
        <v>3486.2385321100915</v>
      </c>
      <c r="G29" s="200">
        <f>F29/4.5</f>
        <v>774.7196738022426</v>
      </c>
      <c r="H29" s="198">
        <v>3800</v>
      </c>
      <c r="I29" s="198">
        <f>G29*1.24</f>
        <v>960.6523955147808</v>
      </c>
      <c r="J29" s="213" t="s">
        <v>130</v>
      </c>
      <c r="K29" s="12" t="s">
        <v>161</v>
      </c>
      <c r="L29" s="235" t="s">
        <v>274</v>
      </c>
      <c r="M29" s="236" t="s">
        <v>275</v>
      </c>
      <c r="N29" s="236" t="s">
        <v>276</v>
      </c>
      <c r="O29" s="237" t="s">
        <v>214</v>
      </c>
    </row>
    <row r="30" spans="1:15" ht="12.75" customHeight="1">
      <c r="A30" s="92">
        <v>2</v>
      </c>
      <c r="B30" s="144" t="s">
        <v>300</v>
      </c>
      <c r="C30" s="19" t="s">
        <v>28</v>
      </c>
      <c r="D30" s="21"/>
      <c r="E30" s="188" t="s">
        <v>301</v>
      </c>
      <c r="F30" s="198">
        <f>H30/1.2</f>
        <v>833.3333333333334</v>
      </c>
      <c r="G30" s="200">
        <f>F30/4.5</f>
        <v>185.1851851851852</v>
      </c>
      <c r="H30" s="198">
        <v>1000</v>
      </c>
      <c r="I30" s="198">
        <f>G30*1.24</f>
        <v>229.62962962962965</v>
      </c>
      <c r="J30" s="213" t="s">
        <v>130</v>
      </c>
      <c r="K30" s="12" t="s">
        <v>161</v>
      </c>
      <c r="L30" s="235" t="s">
        <v>274</v>
      </c>
      <c r="M30" s="236" t="s">
        <v>275</v>
      </c>
      <c r="N30" s="236" t="s">
        <v>276</v>
      </c>
      <c r="O30" s="237" t="s">
        <v>214</v>
      </c>
    </row>
    <row r="31" spans="1:15" ht="12.75" customHeight="1" thickBot="1">
      <c r="A31" s="98"/>
      <c r="B31" s="158"/>
      <c r="C31" s="78"/>
      <c r="D31" s="65"/>
      <c r="E31" s="77"/>
      <c r="F31" s="319">
        <f>SUM(F29:F30)</f>
        <v>4319.571865443425</v>
      </c>
      <c r="G31" s="65"/>
      <c r="H31" s="291">
        <f>SUM(H29:H30)</f>
        <v>4800</v>
      </c>
      <c r="I31" s="65"/>
      <c r="J31" s="228"/>
      <c r="K31" s="66"/>
      <c r="L31" s="67"/>
      <c r="M31" s="67"/>
      <c r="N31" s="67"/>
      <c r="O31" s="238"/>
    </row>
    <row r="32" spans="1:15" ht="12.75" customHeight="1" thickBot="1">
      <c r="A32" s="119" t="s">
        <v>67</v>
      </c>
      <c r="B32" s="146"/>
      <c r="C32" s="120"/>
      <c r="D32" s="120"/>
      <c r="E32" s="120"/>
      <c r="F32" s="120"/>
      <c r="G32" s="120"/>
      <c r="H32" s="120"/>
      <c r="I32" s="120"/>
      <c r="J32" s="219"/>
      <c r="K32" s="120"/>
      <c r="L32" s="120"/>
      <c r="M32" s="120"/>
      <c r="N32" s="120"/>
      <c r="O32" s="243"/>
    </row>
    <row r="33" spans="1:15" ht="12.75" customHeight="1">
      <c r="A33" s="95">
        <v>1</v>
      </c>
      <c r="B33" s="147" t="s">
        <v>17</v>
      </c>
      <c r="C33" s="41" t="s">
        <v>16</v>
      </c>
      <c r="D33" s="199"/>
      <c r="E33" s="191" t="s">
        <v>302</v>
      </c>
      <c r="F33" s="198">
        <f>H33/1.2</f>
        <v>10291.666666666668</v>
      </c>
      <c r="G33" s="197">
        <f>F33/4.5</f>
        <v>2287.0370370370374</v>
      </c>
      <c r="H33" s="198">
        <v>12350</v>
      </c>
      <c r="I33" s="198">
        <f>G33*1.24</f>
        <v>2835.9259259259265</v>
      </c>
      <c r="J33" s="213" t="s">
        <v>130</v>
      </c>
      <c r="K33" s="12" t="s">
        <v>161</v>
      </c>
      <c r="L33" s="235" t="s">
        <v>274</v>
      </c>
      <c r="M33" s="236" t="s">
        <v>275</v>
      </c>
      <c r="N33" s="236" t="s">
        <v>276</v>
      </c>
      <c r="O33" s="237" t="s">
        <v>214</v>
      </c>
    </row>
    <row r="34" spans="1:15" ht="12.75" customHeight="1">
      <c r="A34" s="93">
        <v>2</v>
      </c>
      <c r="B34" s="130" t="s">
        <v>272</v>
      </c>
      <c r="C34" s="40" t="s">
        <v>16</v>
      </c>
      <c r="D34" s="197"/>
      <c r="E34" s="192" t="s">
        <v>140</v>
      </c>
      <c r="F34" s="198">
        <f>H34/1.2</f>
        <v>10291.666666666668</v>
      </c>
      <c r="G34" s="197">
        <f>F34/4.5</f>
        <v>2287.0370370370374</v>
      </c>
      <c r="H34" s="198">
        <v>12350</v>
      </c>
      <c r="I34" s="198">
        <f>G34*1.24</f>
        <v>2835.9259259259265</v>
      </c>
      <c r="J34" s="213" t="s">
        <v>130</v>
      </c>
      <c r="K34" s="12" t="s">
        <v>161</v>
      </c>
      <c r="L34" s="235" t="s">
        <v>274</v>
      </c>
      <c r="M34" s="236" t="s">
        <v>275</v>
      </c>
      <c r="N34" s="236" t="s">
        <v>276</v>
      </c>
      <c r="O34" s="237" t="s">
        <v>214</v>
      </c>
    </row>
    <row r="35" spans="1:15" ht="12.75" customHeight="1" thickBot="1">
      <c r="A35" s="96"/>
      <c r="B35" s="148"/>
      <c r="C35" s="45"/>
      <c r="D35" s="46"/>
      <c r="E35" s="44"/>
      <c r="F35" s="198">
        <f>H35/1.2</f>
        <v>20583.333333333336</v>
      </c>
      <c r="G35" s="46"/>
      <c r="H35" s="288">
        <v>24700</v>
      </c>
      <c r="I35" s="46"/>
      <c r="J35" s="220"/>
      <c r="K35" s="47"/>
      <c r="L35" s="43"/>
      <c r="M35" s="43"/>
      <c r="N35" s="43"/>
      <c r="O35" s="240"/>
    </row>
    <row r="36" spans="1:15" ht="12.75" customHeight="1" thickBot="1">
      <c r="A36" s="109" t="s">
        <v>68</v>
      </c>
      <c r="B36" s="149"/>
      <c r="C36" s="110"/>
      <c r="D36" s="110"/>
      <c r="E36" s="110"/>
      <c r="F36" s="110"/>
      <c r="G36" s="110"/>
      <c r="H36" s="110"/>
      <c r="I36" s="110"/>
      <c r="J36" s="221"/>
      <c r="K36" s="110"/>
      <c r="L36" s="110"/>
      <c r="M36" s="110"/>
      <c r="N36" s="110"/>
      <c r="O36" s="244"/>
    </row>
    <row r="37" spans="1:15" ht="12.75" customHeight="1">
      <c r="A37" s="92">
        <v>1</v>
      </c>
      <c r="B37" s="150" t="s">
        <v>261</v>
      </c>
      <c r="C37" s="30" t="s">
        <v>28</v>
      </c>
      <c r="D37" s="39"/>
      <c r="E37" s="272" t="s">
        <v>262</v>
      </c>
      <c r="F37" s="200">
        <f>H37/1.2</f>
        <v>1250</v>
      </c>
      <c r="G37" s="201">
        <f>F37/4.5</f>
        <v>277.77777777777777</v>
      </c>
      <c r="H37" s="198">
        <v>1500</v>
      </c>
      <c r="I37" s="198">
        <f>G37*1.24</f>
        <v>344.44444444444446</v>
      </c>
      <c r="J37" s="213" t="s">
        <v>130</v>
      </c>
      <c r="K37" s="12" t="s">
        <v>161</v>
      </c>
      <c r="L37" s="235" t="s">
        <v>274</v>
      </c>
      <c r="M37" s="236" t="s">
        <v>275</v>
      </c>
      <c r="N37" s="236" t="s">
        <v>276</v>
      </c>
      <c r="O37" s="237" t="s">
        <v>214</v>
      </c>
    </row>
    <row r="38" spans="1:15" ht="12.75" customHeight="1">
      <c r="A38" s="92">
        <v>2</v>
      </c>
      <c r="B38" s="141" t="s">
        <v>64</v>
      </c>
      <c r="C38" s="26" t="s">
        <v>28</v>
      </c>
      <c r="D38" s="26"/>
      <c r="E38" s="184" t="s">
        <v>141</v>
      </c>
      <c r="F38" s="200">
        <f>H38/1.2</f>
        <v>833.3333333333334</v>
      </c>
      <c r="G38" s="201">
        <f>F38/4.5</f>
        <v>185.1851851851852</v>
      </c>
      <c r="H38" s="198">
        <v>1000</v>
      </c>
      <c r="I38" s="198">
        <f>G38*1.24</f>
        <v>229.62962962962965</v>
      </c>
      <c r="J38" s="213" t="s">
        <v>130</v>
      </c>
      <c r="K38" s="12" t="s">
        <v>161</v>
      </c>
      <c r="L38" s="235" t="s">
        <v>274</v>
      </c>
      <c r="M38" s="236" t="s">
        <v>275</v>
      </c>
      <c r="N38" s="236" t="s">
        <v>276</v>
      </c>
      <c r="O38" s="237" t="s">
        <v>214</v>
      </c>
    </row>
    <row r="39" spans="1:15" ht="12.75" customHeight="1" thickBot="1">
      <c r="A39" s="97"/>
      <c r="B39" s="151"/>
      <c r="C39" s="29"/>
      <c r="D39" s="18"/>
      <c r="E39" s="49"/>
      <c r="F39" s="198">
        <f>H39/1.2</f>
        <v>2083.3333333333335</v>
      </c>
      <c r="G39" s="49"/>
      <c r="H39" s="201">
        <v>2500</v>
      </c>
      <c r="I39" s="49"/>
      <c r="J39" s="222"/>
      <c r="K39" s="50"/>
      <c r="L39" s="48"/>
      <c r="M39" s="48"/>
      <c r="N39" s="48"/>
      <c r="O39" s="245"/>
    </row>
    <row r="40" spans="1:15" ht="12.75" customHeight="1" thickBot="1">
      <c r="A40" s="121" t="s">
        <v>69</v>
      </c>
      <c r="B40" s="152"/>
      <c r="C40" s="122"/>
      <c r="D40" s="122"/>
      <c r="E40" s="122"/>
      <c r="F40" s="122"/>
      <c r="G40" s="122"/>
      <c r="H40" s="122"/>
      <c r="I40" s="122"/>
      <c r="J40" s="223"/>
      <c r="K40" s="122"/>
      <c r="L40" s="122"/>
      <c r="M40" s="122"/>
      <c r="N40" s="122"/>
      <c r="O40" s="246"/>
    </row>
    <row r="41" spans="1:15" ht="12.75" customHeight="1">
      <c r="A41" s="92">
        <v>1</v>
      </c>
      <c r="B41" s="130" t="s">
        <v>84</v>
      </c>
      <c r="C41" s="51" t="s">
        <v>28</v>
      </c>
      <c r="D41" s="16"/>
      <c r="E41" s="190" t="s">
        <v>145</v>
      </c>
      <c r="F41" s="198">
        <f aca="true" t="shared" si="0" ref="F41:F46">H41/1.2</f>
        <v>3333.3333333333335</v>
      </c>
      <c r="G41" s="200">
        <f>F41/4.5</f>
        <v>740.7407407407408</v>
      </c>
      <c r="H41" s="198">
        <v>4000</v>
      </c>
      <c r="I41" s="198">
        <f>G41*1.24</f>
        <v>918.5185185185186</v>
      </c>
      <c r="J41" s="213" t="s">
        <v>130</v>
      </c>
      <c r="K41" s="12" t="s">
        <v>161</v>
      </c>
      <c r="L41" s="235" t="s">
        <v>274</v>
      </c>
      <c r="M41" s="236" t="s">
        <v>275</v>
      </c>
      <c r="N41" s="236" t="s">
        <v>276</v>
      </c>
      <c r="O41" s="237" t="s">
        <v>214</v>
      </c>
    </row>
    <row r="42" spans="1:15" ht="12.75" customHeight="1">
      <c r="A42" s="92">
        <v>2</v>
      </c>
      <c r="B42" s="130" t="s">
        <v>113</v>
      </c>
      <c r="C42" s="51" t="s">
        <v>28</v>
      </c>
      <c r="D42" s="16"/>
      <c r="E42" s="190" t="s">
        <v>143</v>
      </c>
      <c r="F42" s="198">
        <f t="shared" si="0"/>
        <v>6666.666666666667</v>
      </c>
      <c r="G42" s="200">
        <f>F42/4.5</f>
        <v>1481.4814814814815</v>
      </c>
      <c r="H42" s="198">
        <v>8000</v>
      </c>
      <c r="I42" s="198">
        <f>G42*1.24</f>
        <v>1837.0370370370372</v>
      </c>
      <c r="J42" s="213" t="s">
        <v>130</v>
      </c>
      <c r="K42" s="12" t="s">
        <v>161</v>
      </c>
      <c r="L42" s="235" t="s">
        <v>274</v>
      </c>
      <c r="M42" s="236" t="s">
        <v>275</v>
      </c>
      <c r="N42" s="236" t="s">
        <v>276</v>
      </c>
      <c r="O42" s="237" t="s">
        <v>214</v>
      </c>
    </row>
    <row r="43" spans="1:15" ht="12.75" customHeight="1">
      <c r="A43" s="92">
        <v>3</v>
      </c>
      <c r="B43" s="153" t="s">
        <v>114</v>
      </c>
      <c r="C43" s="51" t="s">
        <v>28</v>
      </c>
      <c r="D43" s="16"/>
      <c r="E43" s="189" t="s">
        <v>142</v>
      </c>
      <c r="F43" s="198">
        <f t="shared" si="0"/>
        <v>4166.666666666667</v>
      </c>
      <c r="G43" s="200">
        <f>F43/4.5</f>
        <v>925.925925925926</v>
      </c>
      <c r="H43" s="198">
        <v>5000</v>
      </c>
      <c r="I43" s="198">
        <f>G43*1.24</f>
        <v>1148.1481481481483</v>
      </c>
      <c r="J43" s="213" t="s">
        <v>130</v>
      </c>
      <c r="K43" s="12" t="s">
        <v>161</v>
      </c>
      <c r="L43" s="235" t="s">
        <v>274</v>
      </c>
      <c r="M43" s="236" t="s">
        <v>275</v>
      </c>
      <c r="N43" s="236" t="s">
        <v>276</v>
      </c>
      <c r="O43" s="237" t="s">
        <v>214</v>
      </c>
    </row>
    <row r="44" spans="1:15" ht="12.75" customHeight="1">
      <c r="A44" s="92">
        <v>4</v>
      </c>
      <c r="B44" s="144" t="s">
        <v>115</v>
      </c>
      <c r="C44" s="51" t="s">
        <v>28</v>
      </c>
      <c r="D44" s="16"/>
      <c r="E44" s="190" t="s">
        <v>144</v>
      </c>
      <c r="F44" s="198">
        <f t="shared" si="0"/>
        <v>6666.666666666667</v>
      </c>
      <c r="G44" s="200">
        <f>F44/4.5</f>
        <v>1481.4814814814815</v>
      </c>
      <c r="H44" s="198">
        <v>8000</v>
      </c>
      <c r="I44" s="198">
        <f>G44*1.24</f>
        <v>1837.0370370370372</v>
      </c>
      <c r="J44" s="213" t="s">
        <v>130</v>
      </c>
      <c r="K44" s="12" t="s">
        <v>161</v>
      </c>
      <c r="L44" s="235" t="s">
        <v>274</v>
      </c>
      <c r="M44" s="236" t="s">
        <v>275</v>
      </c>
      <c r="N44" s="236" t="s">
        <v>276</v>
      </c>
      <c r="O44" s="237" t="s">
        <v>214</v>
      </c>
    </row>
    <row r="45" spans="1:15" ht="12.75" customHeight="1">
      <c r="A45" s="92">
        <v>5</v>
      </c>
      <c r="B45" s="144" t="s">
        <v>49</v>
      </c>
      <c r="C45" s="52" t="s">
        <v>28</v>
      </c>
      <c r="D45" s="11"/>
      <c r="E45" s="190" t="s">
        <v>146</v>
      </c>
      <c r="F45" s="198">
        <f t="shared" si="0"/>
        <v>333.33333333333337</v>
      </c>
      <c r="G45" s="200">
        <f>F45/4.5</f>
        <v>74.07407407407408</v>
      </c>
      <c r="H45" s="198">
        <v>400</v>
      </c>
      <c r="I45" s="198">
        <f>G45*1.24</f>
        <v>91.85185185185185</v>
      </c>
      <c r="J45" s="213" t="s">
        <v>130</v>
      </c>
      <c r="K45" s="12" t="s">
        <v>161</v>
      </c>
      <c r="L45" s="235" t="s">
        <v>274</v>
      </c>
      <c r="M45" s="236" t="s">
        <v>275</v>
      </c>
      <c r="N45" s="236" t="s">
        <v>276</v>
      </c>
      <c r="O45" s="237" t="s">
        <v>214</v>
      </c>
    </row>
    <row r="46" spans="1:15" ht="12.75" customHeight="1" thickBot="1">
      <c r="A46" s="96"/>
      <c r="B46" s="154"/>
      <c r="C46" s="54"/>
      <c r="D46" s="55"/>
      <c r="E46" s="53"/>
      <c r="F46" s="198">
        <f t="shared" si="0"/>
        <v>21166.666666666668</v>
      </c>
      <c r="G46" s="55"/>
      <c r="H46" s="289">
        <v>25400</v>
      </c>
      <c r="I46" s="55"/>
      <c r="J46" s="224"/>
      <c r="K46" s="56"/>
      <c r="L46" s="57"/>
      <c r="M46" s="57"/>
      <c r="N46" s="57"/>
      <c r="O46" s="247"/>
    </row>
    <row r="47" spans="1:15" ht="12.75" customHeight="1" thickBot="1">
      <c r="A47" s="109" t="s">
        <v>70</v>
      </c>
      <c r="B47" s="149"/>
      <c r="C47" s="110"/>
      <c r="D47" s="110"/>
      <c r="E47" s="110"/>
      <c r="F47" s="110"/>
      <c r="G47" s="110"/>
      <c r="H47" s="110"/>
      <c r="I47" s="110"/>
      <c r="J47" s="221"/>
      <c r="K47" s="110"/>
      <c r="L47" s="110"/>
      <c r="M47" s="110"/>
      <c r="N47" s="110"/>
      <c r="O47" s="244"/>
    </row>
    <row r="48" spans="1:15" ht="12.75" customHeight="1">
      <c r="A48" s="92">
        <v>1</v>
      </c>
      <c r="B48" s="163" t="s">
        <v>307</v>
      </c>
      <c r="C48" s="339" t="s">
        <v>28</v>
      </c>
      <c r="D48" s="340"/>
      <c r="E48" s="341" t="s">
        <v>147</v>
      </c>
      <c r="F48" s="268">
        <f>H48/1.2</f>
        <v>833.3333333333334</v>
      </c>
      <c r="G48" s="268">
        <f>F48/4.5</f>
        <v>185.1851851851852</v>
      </c>
      <c r="H48" s="268">
        <v>1000</v>
      </c>
      <c r="I48" s="268">
        <f>G48*1.24</f>
        <v>229.62962962962965</v>
      </c>
      <c r="J48" s="328" t="s">
        <v>130</v>
      </c>
      <c r="K48" s="329" t="s">
        <v>161</v>
      </c>
      <c r="L48" s="235" t="s">
        <v>274</v>
      </c>
      <c r="M48" s="236" t="s">
        <v>275</v>
      </c>
      <c r="N48" s="236" t="s">
        <v>276</v>
      </c>
      <c r="O48" s="330" t="s">
        <v>214</v>
      </c>
    </row>
    <row r="49" spans="1:15" ht="12.75" customHeight="1">
      <c r="A49" s="92">
        <v>2</v>
      </c>
      <c r="B49" s="136" t="s">
        <v>101</v>
      </c>
      <c r="C49" s="58" t="s">
        <v>28</v>
      </c>
      <c r="D49" s="23"/>
      <c r="E49" s="180" t="s">
        <v>148</v>
      </c>
      <c r="F49" s="200">
        <f aca="true" t="shared" si="1" ref="F49:F101">H49/1.2</f>
        <v>250</v>
      </c>
      <c r="G49" s="200">
        <f aca="true" t="shared" si="2" ref="G49:G76">F49/4.5</f>
        <v>55.55555555555556</v>
      </c>
      <c r="H49" s="200">
        <v>300</v>
      </c>
      <c r="I49" s="200">
        <f aca="true" t="shared" si="3" ref="I49:I76">G49*1.24</f>
        <v>68.88888888888889</v>
      </c>
      <c r="J49" s="258" t="s">
        <v>130</v>
      </c>
      <c r="K49" s="42" t="s">
        <v>161</v>
      </c>
      <c r="L49" s="235" t="s">
        <v>274</v>
      </c>
      <c r="M49" s="236" t="s">
        <v>275</v>
      </c>
      <c r="N49" s="236" t="s">
        <v>276</v>
      </c>
      <c r="O49" s="299" t="s">
        <v>214</v>
      </c>
    </row>
    <row r="50" spans="1:15" ht="12.75" customHeight="1">
      <c r="A50" s="92">
        <v>3</v>
      </c>
      <c r="B50" s="136" t="s">
        <v>32</v>
      </c>
      <c r="C50" s="15" t="s">
        <v>28</v>
      </c>
      <c r="D50" s="14"/>
      <c r="E50" s="177" t="s">
        <v>149</v>
      </c>
      <c r="F50" s="200">
        <f t="shared" si="1"/>
        <v>833.3333333333334</v>
      </c>
      <c r="G50" s="200">
        <f t="shared" si="2"/>
        <v>185.1851851851852</v>
      </c>
      <c r="H50" s="200">
        <v>1000</v>
      </c>
      <c r="I50" s="200">
        <f t="shared" si="3"/>
        <v>229.62962962962965</v>
      </c>
      <c r="J50" s="258" t="s">
        <v>130</v>
      </c>
      <c r="K50" s="42" t="s">
        <v>161</v>
      </c>
      <c r="L50" s="235" t="s">
        <v>274</v>
      </c>
      <c r="M50" s="236" t="s">
        <v>275</v>
      </c>
      <c r="N50" s="236" t="s">
        <v>276</v>
      </c>
      <c r="O50" s="299" t="s">
        <v>214</v>
      </c>
    </row>
    <row r="51" spans="1:15" ht="12.75" customHeight="1">
      <c r="A51" s="92">
        <v>4</v>
      </c>
      <c r="B51" s="136" t="s">
        <v>18</v>
      </c>
      <c r="C51" s="15" t="s">
        <v>28</v>
      </c>
      <c r="D51" s="14"/>
      <c r="E51" s="177" t="s">
        <v>150</v>
      </c>
      <c r="F51" s="200">
        <f t="shared" si="1"/>
        <v>83.33333333333334</v>
      </c>
      <c r="G51" s="200">
        <f t="shared" si="2"/>
        <v>18.51851851851852</v>
      </c>
      <c r="H51" s="200">
        <v>100</v>
      </c>
      <c r="I51" s="200">
        <f t="shared" si="3"/>
        <v>22.962962962962962</v>
      </c>
      <c r="J51" s="258" t="s">
        <v>130</v>
      </c>
      <c r="K51" s="42" t="s">
        <v>161</v>
      </c>
      <c r="L51" s="235" t="s">
        <v>274</v>
      </c>
      <c r="M51" s="236" t="s">
        <v>275</v>
      </c>
      <c r="N51" s="236" t="s">
        <v>276</v>
      </c>
      <c r="O51" s="299" t="s">
        <v>214</v>
      </c>
    </row>
    <row r="52" spans="1:15" ht="12.75" customHeight="1">
      <c r="A52" s="92">
        <v>5</v>
      </c>
      <c r="B52" s="136" t="s">
        <v>19</v>
      </c>
      <c r="C52" s="15" t="s">
        <v>28</v>
      </c>
      <c r="D52" s="14"/>
      <c r="E52" s="177" t="s">
        <v>151</v>
      </c>
      <c r="F52" s="200">
        <f t="shared" si="1"/>
        <v>83.33333333333334</v>
      </c>
      <c r="G52" s="200">
        <f t="shared" si="2"/>
        <v>18.51851851851852</v>
      </c>
      <c r="H52" s="200">
        <v>100</v>
      </c>
      <c r="I52" s="200">
        <f t="shared" si="3"/>
        <v>22.962962962962962</v>
      </c>
      <c r="J52" s="258" t="s">
        <v>130</v>
      </c>
      <c r="K52" s="42" t="s">
        <v>161</v>
      </c>
      <c r="L52" s="235" t="s">
        <v>274</v>
      </c>
      <c r="M52" s="236" t="s">
        <v>275</v>
      </c>
      <c r="N52" s="236" t="s">
        <v>276</v>
      </c>
      <c r="O52" s="299" t="s">
        <v>214</v>
      </c>
    </row>
    <row r="53" spans="1:15" ht="12.75" customHeight="1">
      <c r="A53" s="92">
        <v>6</v>
      </c>
      <c r="B53" s="136" t="s">
        <v>58</v>
      </c>
      <c r="C53" s="15" t="s">
        <v>28</v>
      </c>
      <c r="D53" s="14"/>
      <c r="E53" s="177" t="s">
        <v>153</v>
      </c>
      <c r="F53" s="200">
        <f t="shared" si="1"/>
        <v>83.33333333333334</v>
      </c>
      <c r="G53" s="200">
        <f t="shared" si="2"/>
        <v>18.51851851851852</v>
      </c>
      <c r="H53" s="200">
        <v>100</v>
      </c>
      <c r="I53" s="200">
        <f t="shared" si="3"/>
        <v>22.962962962962962</v>
      </c>
      <c r="J53" s="258" t="s">
        <v>130</v>
      </c>
      <c r="K53" s="42" t="s">
        <v>161</v>
      </c>
      <c r="L53" s="235" t="s">
        <v>274</v>
      </c>
      <c r="M53" s="236" t="s">
        <v>275</v>
      </c>
      <c r="N53" s="236" t="s">
        <v>276</v>
      </c>
      <c r="O53" s="299" t="s">
        <v>214</v>
      </c>
    </row>
    <row r="54" spans="1:15" ht="12.75" customHeight="1">
      <c r="A54" s="92">
        <v>7</v>
      </c>
      <c r="B54" s="136" t="s">
        <v>33</v>
      </c>
      <c r="C54" s="15" t="s">
        <v>28</v>
      </c>
      <c r="D54" s="14"/>
      <c r="E54" s="177" t="s">
        <v>152</v>
      </c>
      <c r="F54" s="200">
        <f t="shared" si="1"/>
        <v>83.33333333333334</v>
      </c>
      <c r="G54" s="200">
        <f t="shared" si="2"/>
        <v>18.51851851851852</v>
      </c>
      <c r="H54" s="200">
        <v>100</v>
      </c>
      <c r="I54" s="200">
        <f t="shared" si="3"/>
        <v>22.962962962962962</v>
      </c>
      <c r="J54" s="258" t="s">
        <v>130</v>
      </c>
      <c r="K54" s="42" t="s">
        <v>161</v>
      </c>
      <c r="L54" s="235" t="s">
        <v>274</v>
      </c>
      <c r="M54" s="236" t="s">
        <v>275</v>
      </c>
      <c r="N54" s="236" t="s">
        <v>276</v>
      </c>
      <c r="O54" s="299" t="s">
        <v>214</v>
      </c>
    </row>
    <row r="55" spans="1:15" ht="12.75" customHeight="1">
      <c r="A55" s="92">
        <v>8</v>
      </c>
      <c r="B55" s="136" t="s">
        <v>46</v>
      </c>
      <c r="C55" s="15" t="s">
        <v>28</v>
      </c>
      <c r="D55" s="14"/>
      <c r="E55" s="178" t="s">
        <v>154</v>
      </c>
      <c r="F55" s="200">
        <f t="shared" si="1"/>
        <v>0</v>
      </c>
      <c r="G55" s="200">
        <f t="shared" si="2"/>
        <v>0</v>
      </c>
      <c r="H55" s="200">
        <v>0</v>
      </c>
      <c r="I55" s="200">
        <f t="shared" si="3"/>
        <v>0</v>
      </c>
      <c r="J55" s="258" t="s">
        <v>130</v>
      </c>
      <c r="K55" s="42" t="s">
        <v>161</v>
      </c>
      <c r="L55" s="235" t="s">
        <v>274</v>
      </c>
      <c r="M55" s="236" t="s">
        <v>275</v>
      </c>
      <c r="N55" s="236" t="s">
        <v>276</v>
      </c>
      <c r="O55" s="299" t="s">
        <v>214</v>
      </c>
    </row>
    <row r="56" spans="1:15" ht="12.75" customHeight="1">
      <c r="A56" s="92">
        <v>9</v>
      </c>
      <c r="B56" s="136" t="s">
        <v>100</v>
      </c>
      <c r="C56" s="15" t="s">
        <v>28</v>
      </c>
      <c r="D56" s="14"/>
      <c r="E56" s="177" t="s">
        <v>155</v>
      </c>
      <c r="F56" s="200">
        <f t="shared" si="1"/>
        <v>833.3333333333334</v>
      </c>
      <c r="G56" s="200">
        <f t="shared" si="2"/>
        <v>185.1851851851852</v>
      </c>
      <c r="H56" s="200">
        <v>1000</v>
      </c>
      <c r="I56" s="200">
        <f t="shared" si="3"/>
        <v>229.62962962962965</v>
      </c>
      <c r="J56" s="258" t="s">
        <v>130</v>
      </c>
      <c r="K56" s="42" t="s">
        <v>161</v>
      </c>
      <c r="L56" s="235" t="s">
        <v>274</v>
      </c>
      <c r="M56" s="236" t="s">
        <v>275</v>
      </c>
      <c r="N56" s="236" t="s">
        <v>276</v>
      </c>
      <c r="O56" s="299" t="s">
        <v>214</v>
      </c>
    </row>
    <row r="57" spans="1:15" ht="12.75" customHeight="1">
      <c r="A57" s="92">
        <v>10</v>
      </c>
      <c r="B57" s="135" t="s">
        <v>27</v>
      </c>
      <c r="C57" s="58" t="s">
        <v>28</v>
      </c>
      <c r="D57" s="23"/>
      <c r="E57" s="180" t="s">
        <v>156</v>
      </c>
      <c r="F57" s="200">
        <f t="shared" si="1"/>
        <v>833.3333333333334</v>
      </c>
      <c r="G57" s="200">
        <f t="shared" si="2"/>
        <v>185.1851851851852</v>
      </c>
      <c r="H57" s="200">
        <v>1000</v>
      </c>
      <c r="I57" s="200">
        <f t="shared" si="3"/>
        <v>229.62962962962965</v>
      </c>
      <c r="J57" s="258" t="s">
        <v>130</v>
      </c>
      <c r="K57" s="42" t="s">
        <v>161</v>
      </c>
      <c r="L57" s="235" t="s">
        <v>274</v>
      </c>
      <c r="M57" s="236" t="s">
        <v>275</v>
      </c>
      <c r="N57" s="236" t="s">
        <v>276</v>
      </c>
      <c r="O57" s="299" t="s">
        <v>214</v>
      </c>
    </row>
    <row r="58" spans="1:15" ht="12.75" customHeight="1">
      <c r="A58" s="92">
        <v>11</v>
      </c>
      <c r="B58" s="135" t="s">
        <v>105</v>
      </c>
      <c r="C58" s="15" t="s">
        <v>28</v>
      </c>
      <c r="D58" s="14"/>
      <c r="E58" s="177" t="s">
        <v>138</v>
      </c>
      <c r="F58" s="200">
        <f t="shared" si="1"/>
        <v>25699.166666666668</v>
      </c>
      <c r="G58" s="200">
        <f>F58/4.5</f>
        <v>5710.925925925926</v>
      </c>
      <c r="H58" s="200">
        <v>30839</v>
      </c>
      <c r="I58" s="200">
        <f t="shared" si="3"/>
        <v>7081.548148148148</v>
      </c>
      <c r="J58" s="258" t="s">
        <v>130</v>
      </c>
      <c r="K58" s="42" t="s">
        <v>161</v>
      </c>
      <c r="L58" s="235" t="s">
        <v>274</v>
      </c>
      <c r="M58" s="236" t="s">
        <v>275</v>
      </c>
      <c r="N58" s="236" t="s">
        <v>276</v>
      </c>
      <c r="O58" s="299" t="s">
        <v>214</v>
      </c>
    </row>
    <row r="59" spans="1:15" ht="12.75" customHeight="1">
      <c r="A59" s="92">
        <v>12</v>
      </c>
      <c r="B59" s="135" t="s">
        <v>0</v>
      </c>
      <c r="C59" s="15" t="s">
        <v>28</v>
      </c>
      <c r="D59" s="14"/>
      <c r="E59" s="274" t="s">
        <v>8</v>
      </c>
      <c r="F59" s="200">
        <f t="shared" si="1"/>
        <v>119.16666666666667</v>
      </c>
      <c r="G59" s="200">
        <f t="shared" si="2"/>
        <v>26.48148148148148</v>
      </c>
      <c r="H59" s="200">
        <v>143</v>
      </c>
      <c r="I59" s="200">
        <f t="shared" si="3"/>
        <v>32.837037037037035</v>
      </c>
      <c r="J59" s="258" t="s">
        <v>130</v>
      </c>
      <c r="K59" s="42" t="s">
        <v>161</v>
      </c>
      <c r="L59" s="235" t="s">
        <v>274</v>
      </c>
      <c r="M59" s="236" t="s">
        <v>275</v>
      </c>
      <c r="N59" s="236" t="s">
        <v>276</v>
      </c>
      <c r="O59" s="299" t="s">
        <v>214</v>
      </c>
    </row>
    <row r="60" spans="1:15" ht="12.75" customHeight="1">
      <c r="A60" s="92">
        <v>13</v>
      </c>
      <c r="B60" s="136" t="s">
        <v>31</v>
      </c>
      <c r="C60" s="15" t="s">
        <v>28</v>
      </c>
      <c r="D60" s="14"/>
      <c r="E60" s="177" t="s">
        <v>287</v>
      </c>
      <c r="F60" s="200">
        <f t="shared" si="1"/>
        <v>166.66666666666669</v>
      </c>
      <c r="G60" s="200">
        <f t="shared" si="2"/>
        <v>37.03703703703704</v>
      </c>
      <c r="H60" s="200">
        <v>200</v>
      </c>
      <c r="I60" s="200">
        <f t="shared" si="3"/>
        <v>45.925925925925924</v>
      </c>
      <c r="J60" s="258" t="s">
        <v>130</v>
      </c>
      <c r="K60" s="42" t="s">
        <v>161</v>
      </c>
      <c r="L60" s="235" t="s">
        <v>274</v>
      </c>
      <c r="M60" s="236" t="s">
        <v>275</v>
      </c>
      <c r="N60" s="236" t="s">
        <v>276</v>
      </c>
      <c r="O60" s="299" t="s">
        <v>214</v>
      </c>
    </row>
    <row r="61" spans="1:15" ht="12.75" customHeight="1">
      <c r="A61" s="92">
        <v>14</v>
      </c>
      <c r="B61" s="136" t="s">
        <v>34</v>
      </c>
      <c r="C61" s="15" t="s">
        <v>28</v>
      </c>
      <c r="D61" s="14"/>
      <c r="E61" s="273" t="s">
        <v>7</v>
      </c>
      <c r="F61" s="200">
        <f t="shared" si="1"/>
        <v>83.33333333333334</v>
      </c>
      <c r="G61" s="200">
        <f t="shared" si="2"/>
        <v>18.51851851851852</v>
      </c>
      <c r="H61" s="200">
        <v>100</v>
      </c>
      <c r="I61" s="200">
        <f t="shared" si="3"/>
        <v>22.962962962962962</v>
      </c>
      <c r="J61" s="258" t="s">
        <v>130</v>
      </c>
      <c r="K61" s="42" t="s">
        <v>161</v>
      </c>
      <c r="L61" s="235" t="s">
        <v>274</v>
      </c>
      <c r="M61" s="236" t="s">
        <v>275</v>
      </c>
      <c r="N61" s="236" t="s">
        <v>276</v>
      </c>
      <c r="O61" s="299" t="s">
        <v>214</v>
      </c>
    </row>
    <row r="62" spans="1:15" ht="12.75" customHeight="1">
      <c r="A62" s="92">
        <v>15</v>
      </c>
      <c r="B62" s="136" t="s">
        <v>47</v>
      </c>
      <c r="C62" s="15" t="s">
        <v>16</v>
      </c>
      <c r="D62" s="14"/>
      <c r="E62" s="274" t="s">
        <v>4</v>
      </c>
      <c r="F62" s="200">
        <f t="shared" si="1"/>
        <v>666.6666666666667</v>
      </c>
      <c r="G62" s="200">
        <f t="shared" si="2"/>
        <v>148.14814814814815</v>
      </c>
      <c r="H62" s="200">
        <v>800</v>
      </c>
      <c r="I62" s="200">
        <f t="shared" si="3"/>
        <v>183.7037037037037</v>
      </c>
      <c r="J62" s="258" t="s">
        <v>130</v>
      </c>
      <c r="K62" s="42" t="s">
        <v>161</v>
      </c>
      <c r="L62" s="235" t="s">
        <v>274</v>
      </c>
      <c r="M62" s="236" t="s">
        <v>275</v>
      </c>
      <c r="N62" s="236" t="s">
        <v>276</v>
      </c>
      <c r="O62" s="299" t="s">
        <v>214</v>
      </c>
    </row>
    <row r="63" spans="1:15" ht="12.75" customHeight="1">
      <c r="A63" s="92">
        <v>16</v>
      </c>
      <c r="B63" s="135" t="s">
        <v>94</v>
      </c>
      <c r="C63" s="40" t="s">
        <v>16</v>
      </c>
      <c r="D63" s="275"/>
      <c r="E63" s="276" t="s">
        <v>3</v>
      </c>
      <c r="F63" s="200">
        <f t="shared" si="1"/>
        <v>625</v>
      </c>
      <c r="G63" s="200">
        <f t="shared" si="2"/>
        <v>138.88888888888889</v>
      </c>
      <c r="H63" s="200">
        <v>750</v>
      </c>
      <c r="I63" s="200">
        <f t="shared" si="3"/>
        <v>172.22222222222223</v>
      </c>
      <c r="J63" s="258" t="s">
        <v>130</v>
      </c>
      <c r="K63" s="42" t="s">
        <v>161</v>
      </c>
      <c r="L63" s="235" t="s">
        <v>274</v>
      </c>
      <c r="M63" s="236" t="s">
        <v>275</v>
      </c>
      <c r="N63" s="236" t="s">
        <v>276</v>
      </c>
      <c r="O63" s="299" t="s">
        <v>214</v>
      </c>
    </row>
    <row r="64" spans="1:15" ht="12.75" customHeight="1">
      <c r="A64" s="92">
        <v>17</v>
      </c>
      <c r="B64" s="135" t="s">
        <v>26</v>
      </c>
      <c r="C64" s="58" t="s">
        <v>29</v>
      </c>
      <c r="D64" s="23"/>
      <c r="E64" s="180" t="s">
        <v>2</v>
      </c>
      <c r="F64" s="200">
        <f t="shared" si="1"/>
        <v>83.33333333333334</v>
      </c>
      <c r="G64" s="200">
        <f t="shared" si="2"/>
        <v>18.51851851851852</v>
      </c>
      <c r="H64" s="200">
        <v>100</v>
      </c>
      <c r="I64" s="200">
        <f t="shared" si="3"/>
        <v>22.962962962962962</v>
      </c>
      <c r="J64" s="258" t="s">
        <v>130</v>
      </c>
      <c r="K64" s="42" t="s">
        <v>161</v>
      </c>
      <c r="L64" s="235" t="s">
        <v>274</v>
      </c>
      <c r="M64" s="236" t="s">
        <v>275</v>
      </c>
      <c r="N64" s="236" t="s">
        <v>276</v>
      </c>
      <c r="O64" s="299" t="s">
        <v>214</v>
      </c>
    </row>
    <row r="65" spans="1:15" ht="12.75" customHeight="1">
      <c r="A65" s="92">
        <v>18</v>
      </c>
      <c r="B65" s="136" t="s">
        <v>52</v>
      </c>
      <c r="C65" s="15" t="s">
        <v>28</v>
      </c>
      <c r="D65" s="14"/>
      <c r="E65" s="274" t="s">
        <v>6</v>
      </c>
      <c r="F65" s="200">
        <f t="shared" si="1"/>
        <v>250</v>
      </c>
      <c r="G65" s="200">
        <f t="shared" si="2"/>
        <v>55.55555555555556</v>
      </c>
      <c r="H65" s="200">
        <v>300</v>
      </c>
      <c r="I65" s="200">
        <f t="shared" si="3"/>
        <v>68.88888888888889</v>
      </c>
      <c r="J65" s="258" t="s">
        <v>130</v>
      </c>
      <c r="K65" s="42" t="s">
        <v>161</v>
      </c>
      <c r="L65" s="235" t="s">
        <v>274</v>
      </c>
      <c r="M65" s="236" t="s">
        <v>275</v>
      </c>
      <c r="N65" s="236" t="s">
        <v>276</v>
      </c>
      <c r="O65" s="299" t="s">
        <v>214</v>
      </c>
    </row>
    <row r="66" spans="1:15" ht="12.75" customHeight="1">
      <c r="A66" s="92">
        <v>19</v>
      </c>
      <c r="B66" s="136" t="s">
        <v>63</v>
      </c>
      <c r="C66" s="15" t="s">
        <v>90</v>
      </c>
      <c r="D66" s="14"/>
      <c r="E66" s="274" t="s">
        <v>6</v>
      </c>
      <c r="F66" s="200">
        <f t="shared" si="1"/>
        <v>166.66666666666669</v>
      </c>
      <c r="G66" s="200">
        <f t="shared" si="2"/>
        <v>37.03703703703704</v>
      </c>
      <c r="H66" s="200">
        <v>200</v>
      </c>
      <c r="I66" s="200">
        <f t="shared" si="3"/>
        <v>45.925925925925924</v>
      </c>
      <c r="J66" s="258" t="s">
        <v>130</v>
      </c>
      <c r="K66" s="42" t="s">
        <v>161</v>
      </c>
      <c r="L66" s="235" t="s">
        <v>274</v>
      </c>
      <c r="M66" s="236" t="s">
        <v>275</v>
      </c>
      <c r="N66" s="236" t="s">
        <v>276</v>
      </c>
      <c r="O66" s="299" t="s">
        <v>214</v>
      </c>
    </row>
    <row r="67" spans="1:15" ht="12.75" customHeight="1">
      <c r="A67" s="92">
        <v>20</v>
      </c>
      <c r="B67" s="136" t="s">
        <v>20</v>
      </c>
      <c r="C67" s="40" t="s">
        <v>28</v>
      </c>
      <c r="D67" s="26"/>
      <c r="E67" s="274" t="s">
        <v>5</v>
      </c>
      <c r="F67" s="200">
        <f t="shared" si="1"/>
        <v>250</v>
      </c>
      <c r="G67" s="200">
        <f t="shared" si="2"/>
        <v>55.55555555555556</v>
      </c>
      <c r="H67" s="200">
        <v>300</v>
      </c>
      <c r="I67" s="200">
        <f t="shared" si="3"/>
        <v>68.88888888888889</v>
      </c>
      <c r="J67" s="258" t="s">
        <v>130</v>
      </c>
      <c r="K67" s="42" t="s">
        <v>161</v>
      </c>
      <c r="L67" s="235" t="s">
        <v>274</v>
      </c>
      <c r="M67" s="236" t="s">
        <v>275</v>
      </c>
      <c r="N67" s="236" t="s">
        <v>276</v>
      </c>
      <c r="O67" s="299" t="s">
        <v>214</v>
      </c>
    </row>
    <row r="68" spans="1:15" ht="12.75" customHeight="1">
      <c r="A68" s="92">
        <v>21</v>
      </c>
      <c r="B68" s="136" t="s">
        <v>285</v>
      </c>
      <c r="C68" s="40" t="s">
        <v>28</v>
      </c>
      <c r="D68" s="26"/>
      <c r="E68" s="178" t="s">
        <v>286</v>
      </c>
      <c r="F68" s="200">
        <f t="shared" si="1"/>
        <v>271.6666666666667</v>
      </c>
      <c r="G68" s="200">
        <f t="shared" si="2"/>
        <v>60.370370370370374</v>
      </c>
      <c r="H68" s="200">
        <v>326</v>
      </c>
      <c r="I68" s="200">
        <f t="shared" si="3"/>
        <v>74.85925925925926</v>
      </c>
      <c r="J68" s="258" t="s">
        <v>130</v>
      </c>
      <c r="K68" s="42" t="s">
        <v>161</v>
      </c>
      <c r="L68" s="235" t="s">
        <v>274</v>
      </c>
      <c r="M68" s="236" t="s">
        <v>275</v>
      </c>
      <c r="N68" s="236" t="s">
        <v>276</v>
      </c>
      <c r="O68" s="299" t="s">
        <v>214</v>
      </c>
    </row>
    <row r="69" spans="1:15" ht="12.75" customHeight="1">
      <c r="A69" s="92">
        <v>22</v>
      </c>
      <c r="B69" s="136" t="s">
        <v>1</v>
      </c>
      <c r="C69" s="15" t="s">
        <v>28</v>
      </c>
      <c r="D69" s="14"/>
      <c r="E69" s="269" t="s">
        <v>198</v>
      </c>
      <c r="F69" s="200">
        <f t="shared" si="1"/>
        <v>166.66666666666669</v>
      </c>
      <c r="G69" s="200">
        <f t="shared" si="2"/>
        <v>37.03703703703704</v>
      </c>
      <c r="H69" s="200">
        <v>200</v>
      </c>
      <c r="I69" s="200">
        <f t="shared" si="3"/>
        <v>45.925925925925924</v>
      </c>
      <c r="J69" s="258" t="s">
        <v>130</v>
      </c>
      <c r="K69" s="42" t="s">
        <v>161</v>
      </c>
      <c r="L69" s="235" t="s">
        <v>274</v>
      </c>
      <c r="M69" s="236" t="s">
        <v>275</v>
      </c>
      <c r="N69" s="236" t="s">
        <v>276</v>
      </c>
      <c r="O69" s="299" t="s">
        <v>214</v>
      </c>
    </row>
    <row r="70" spans="1:15" ht="12.75" customHeight="1">
      <c r="A70" s="92">
        <v>23</v>
      </c>
      <c r="B70" s="130" t="s">
        <v>87</v>
      </c>
      <c r="C70" s="40" t="s">
        <v>28</v>
      </c>
      <c r="D70" s="26"/>
      <c r="E70" s="184" t="s">
        <v>167</v>
      </c>
      <c r="F70" s="200">
        <f t="shared" si="1"/>
        <v>1300</v>
      </c>
      <c r="G70" s="200">
        <f t="shared" si="2"/>
        <v>288.8888888888889</v>
      </c>
      <c r="H70" s="200">
        <v>1560</v>
      </c>
      <c r="I70" s="200">
        <f t="shared" si="3"/>
        <v>358.22222222222223</v>
      </c>
      <c r="J70" s="258" t="s">
        <v>130</v>
      </c>
      <c r="K70" s="42" t="s">
        <v>161</v>
      </c>
      <c r="L70" s="235" t="s">
        <v>274</v>
      </c>
      <c r="M70" s="236" t="s">
        <v>275</v>
      </c>
      <c r="N70" s="236" t="s">
        <v>276</v>
      </c>
      <c r="O70" s="299" t="s">
        <v>214</v>
      </c>
    </row>
    <row r="71" spans="1:15" ht="12.75" customHeight="1">
      <c r="A71" s="92">
        <v>24</v>
      </c>
      <c r="B71" s="342" t="s">
        <v>85</v>
      </c>
      <c r="C71" s="40" t="s">
        <v>28</v>
      </c>
      <c r="D71" s="26"/>
      <c r="E71" s="184" t="s">
        <v>168</v>
      </c>
      <c r="F71" s="200">
        <f t="shared" si="1"/>
        <v>3360</v>
      </c>
      <c r="G71" s="200">
        <f t="shared" si="2"/>
        <v>746.6666666666666</v>
      </c>
      <c r="H71" s="200">
        <v>4032</v>
      </c>
      <c r="I71" s="200">
        <f t="shared" si="3"/>
        <v>925.8666666666666</v>
      </c>
      <c r="J71" s="258" t="s">
        <v>130</v>
      </c>
      <c r="K71" s="42" t="s">
        <v>161</v>
      </c>
      <c r="L71" s="235" t="s">
        <v>274</v>
      </c>
      <c r="M71" s="236" t="s">
        <v>275</v>
      </c>
      <c r="N71" s="236" t="s">
        <v>276</v>
      </c>
      <c r="O71" s="299" t="s">
        <v>214</v>
      </c>
    </row>
    <row r="72" spans="1:15" ht="12.75" customHeight="1">
      <c r="A72" s="92">
        <v>25</v>
      </c>
      <c r="B72" s="130" t="s">
        <v>86</v>
      </c>
      <c r="C72" s="40" t="s">
        <v>28</v>
      </c>
      <c r="D72" s="14"/>
      <c r="E72" s="184" t="s">
        <v>169</v>
      </c>
      <c r="F72" s="200">
        <f t="shared" si="1"/>
        <v>16666.666666666668</v>
      </c>
      <c r="G72" s="200">
        <f t="shared" si="2"/>
        <v>3703.703703703704</v>
      </c>
      <c r="H72" s="200">
        <v>20000</v>
      </c>
      <c r="I72" s="200">
        <f t="shared" si="3"/>
        <v>4592.592592592593</v>
      </c>
      <c r="J72" s="258" t="s">
        <v>130</v>
      </c>
      <c r="K72" s="42" t="s">
        <v>161</v>
      </c>
      <c r="L72" s="235" t="s">
        <v>274</v>
      </c>
      <c r="M72" s="236" t="s">
        <v>275</v>
      </c>
      <c r="N72" s="236" t="s">
        <v>276</v>
      </c>
      <c r="O72" s="299" t="s">
        <v>214</v>
      </c>
    </row>
    <row r="73" spans="1:15" ht="12.75" customHeight="1">
      <c r="A73" s="92">
        <v>26</v>
      </c>
      <c r="B73" s="130" t="s">
        <v>288</v>
      </c>
      <c r="C73" s="24" t="s">
        <v>28</v>
      </c>
      <c r="D73" s="26"/>
      <c r="E73" s="188" t="s">
        <v>289</v>
      </c>
      <c r="F73" s="200">
        <f t="shared" si="1"/>
        <v>83.33333333333334</v>
      </c>
      <c r="G73" s="200">
        <f t="shared" si="2"/>
        <v>18.51851851851852</v>
      </c>
      <c r="H73" s="200">
        <v>100</v>
      </c>
      <c r="I73" s="200">
        <f t="shared" si="3"/>
        <v>22.962962962962962</v>
      </c>
      <c r="J73" s="258" t="s">
        <v>130</v>
      </c>
      <c r="K73" s="42" t="s">
        <v>161</v>
      </c>
      <c r="L73" s="235" t="s">
        <v>274</v>
      </c>
      <c r="M73" s="236" t="s">
        <v>275</v>
      </c>
      <c r="N73" s="236" t="s">
        <v>276</v>
      </c>
      <c r="O73" s="299" t="s">
        <v>214</v>
      </c>
    </row>
    <row r="74" spans="1:15" ht="12.75" customHeight="1">
      <c r="A74" s="92">
        <v>27</v>
      </c>
      <c r="B74" s="130" t="s">
        <v>216</v>
      </c>
      <c r="C74" s="24" t="s">
        <v>28</v>
      </c>
      <c r="D74" s="20"/>
      <c r="E74" s="188" t="s">
        <v>170</v>
      </c>
      <c r="F74" s="200">
        <f t="shared" si="1"/>
        <v>11666.666666666668</v>
      </c>
      <c r="G74" s="200">
        <f t="shared" si="2"/>
        <v>2592.592592592593</v>
      </c>
      <c r="H74" s="200">
        <v>14000</v>
      </c>
      <c r="I74" s="200">
        <f t="shared" si="3"/>
        <v>3214.8148148148152</v>
      </c>
      <c r="J74" s="258" t="s">
        <v>130</v>
      </c>
      <c r="K74" s="42" t="s">
        <v>161</v>
      </c>
      <c r="L74" s="235" t="s">
        <v>274</v>
      </c>
      <c r="M74" s="236" t="s">
        <v>275</v>
      </c>
      <c r="N74" s="236" t="s">
        <v>276</v>
      </c>
      <c r="O74" s="299" t="s">
        <v>214</v>
      </c>
    </row>
    <row r="75" spans="1:15" ht="12.75" customHeight="1">
      <c r="A75" s="92">
        <v>28</v>
      </c>
      <c r="B75" s="130" t="s">
        <v>50</v>
      </c>
      <c r="C75" s="40" t="s">
        <v>28</v>
      </c>
      <c r="D75" s="26"/>
      <c r="E75" s="274" t="s">
        <v>233</v>
      </c>
      <c r="F75" s="200">
        <f t="shared" si="1"/>
        <v>0</v>
      </c>
      <c r="G75" s="200">
        <f t="shared" si="2"/>
        <v>0</v>
      </c>
      <c r="H75" s="200">
        <v>0</v>
      </c>
      <c r="I75" s="200">
        <f t="shared" si="3"/>
        <v>0</v>
      </c>
      <c r="J75" s="258" t="s">
        <v>130</v>
      </c>
      <c r="K75" s="42" t="s">
        <v>161</v>
      </c>
      <c r="L75" s="235" t="s">
        <v>274</v>
      </c>
      <c r="M75" s="236" t="s">
        <v>275</v>
      </c>
      <c r="N75" s="236" t="s">
        <v>276</v>
      </c>
      <c r="O75" s="299" t="s">
        <v>214</v>
      </c>
    </row>
    <row r="76" spans="1:15" ht="12.75" customHeight="1">
      <c r="A76" s="92">
        <v>29</v>
      </c>
      <c r="B76" s="130" t="s">
        <v>306</v>
      </c>
      <c r="C76" s="24" t="s">
        <v>28</v>
      </c>
      <c r="D76" s="20"/>
      <c r="E76" s="188" t="s">
        <v>171</v>
      </c>
      <c r="F76" s="200">
        <f t="shared" si="1"/>
        <v>333.33333333333337</v>
      </c>
      <c r="G76" s="200">
        <f t="shared" si="2"/>
        <v>74.07407407407408</v>
      </c>
      <c r="H76" s="200">
        <v>400</v>
      </c>
      <c r="I76" s="200">
        <f t="shared" si="3"/>
        <v>91.85185185185185</v>
      </c>
      <c r="J76" s="258" t="s">
        <v>130</v>
      </c>
      <c r="K76" s="42" t="s">
        <v>161</v>
      </c>
      <c r="L76" s="235" t="s">
        <v>274</v>
      </c>
      <c r="M76" s="236" t="s">
        <v>275</v>
      </c>
      <c r="N76" s="236" t="s">
        <v>276</v>
      </c>
      <c r="O76" s="299" t="s">
        <v>214</v>
      </c>
    </row>
    <row r="77" spans="1:15" ht="12.75" customHeight="1">
      <c r="A77" s="92">
        <v>30</v>
      </c>
      <c r="B77" s="130" t="s">
        <v>48</v>
      </c>
      <c r="C77" s="40" t="s">
        <v>28</v>
      </c>
      <c r="D77" s="20"/>
      <c r="E77" s="184" t="s">
        <v>172</v>
      </c>
      <c r="F77" s="200">
        <f t="shared" si="1"/>
        <v>833.3333333333334</v>
      </c>
      <c r="G77" s="200">
        <f aca="true" t="shared" si="4" ref="G77:G101">F77/4.5</f>
        <v>185.1851851851852</v>
      </c>
      <c r="H77" s="200">
        <v>1000</v>
      </c>
      <c r="I77" s="200">
        <f aca="true" t="shared" si="5" ref="I77:I101">G77*1.24</f>
        <v>229.62962962962965</v>
      </c>
      <c r="J77" s="258" t="s">
        <v>130</v>
      </c>
      <c r="K77" s="42" t="s">
        <v>161</v>
      </c>
      <c r="L77" s="235" t="s">
        <v>274</v>
      </c>
      <c r="M77" s="236" t="s">
        <v>275</v>
      </c>
      <c r="N77" s="236" t="s">
        <v>276</v>
      </c>
      <c r="O77" s="299" t="s">
        <v>214</v>
      </c>
    </row>
    <row r="78" spans="1:15" ht="12.75" customHeight="1">
      <c r="A78" s="92">
        <v>31</v>
      </c>
      <c r="B78" s="130" t="s">
        <v>45</v>
      </c>
      <c r="C78" s="40" t="s">
        <v>28</v>
      </c>
      <c r="D78" s="26"/>
      <c r="E78" s="269" t="s">
        <v>200</v>
      </c>
      <c r="F78" s="200">
        <f t="shared" si="1"/>
        <v>833.3333333333334</v>
      </c>
      <c r="G78" s="200">
        <f t="shared" si="4"/>
        <v>185.1851851851852</v>
      </c>
      <c r="H78" s="200">
        <v>1000</v>
      </c>
      <c r="I78" s="200">
        <f t="shared" si="5"/>
        <v>229.62962962962965</v>
      </c>
      <c r="J78" s="258" t="s">
        <v>130</v>
      </c>
      <c r="K78" s="42" t="s">
        <v>161</v>
      </c>
      <c r="L78" s="235" t="s">
        <v>274</v>
      </c>
      <c r="M78" s="236" t="s">
        <v>275</v>
      </c>
      <c r="N78" s="236" t="s">
        <v>276</v>
      </c>
      <c r="O78" s="299" t="s">
        <v>214</v>
      </c>
    </row>
    <row r="79" spans="1:15" ht="21.75" customHeight="1">
      <c r="A79" s="92">
        <v>32</v>
      </c>
      <c r="B79" s="130" t="s">
        <v>44</v>
      </c>
      <c r="C79" s="40" t="s">
        <v>28</v>
      </c>
      <c r="D79" s="26"/>
      <c r="E79" s="269" t="s">
        <v>201</v>
      </c>
      <c r="F79" s="200">
        <f t="shared" si="1"/>
        <v>833.3333333333334</v>
      </c>
      <c r="G79" s="200">
        <f t="shared" si="4"/>
        <v>185.1851851851852</v>
      </c>
      <c r="H79" s="200">
        <v>1000</v>
      </c>
      <c r="I79" s="200">
        <f t="shared" si="5"/>
        <v>229.62962962962965</v>
      </c>
      <c r="J79" s="258" t="s">
        <v>130</v>
      </c>
      <c r="K79" s="42" t="s">
        <v>161</v>
      </c>
      <c r="L79" s="235" t="s">
        <v>274</v>
      </c>
      <c r="M79" s="236" t="s">
        <v>275</v>
      </c>
      <c r="N79" s="236" t="s">
        <v>276</v>
      </c>
      <c r="O79" s="299" t="s">
        <v>214</v>
      </c>
    </row>
    <row r="80" spans="1:15" ht="12.75" customHeight="1">
      <c r="A80" s="92">
        <v>33</v>
      </c>
      <c r="B80" s="130" t="s">
        <v>212</v>
      </c>
      <c r="C80" s="40" t="s">
        <v>28</v>
      </c>
      <c r="D80" s="20"/>
      <c r="E80" s="184" t="s">
        <v>223</v>
      </c>
      <c r="F80" s="200">
        <f t="shared" si="1"/>
        <v>11250</v>
      </c>
      <c r="G80" s="200">
        <f t="shared" si="4"/>
        <v>2500</v>
      </c>
      <c r="H80" s="200">
        <v>13500</v>
      </c>
      <c r="I80" s="200">
        <f>G80*1.24</f>
        <v>3100</v>
      </c>
      <c r="J80" s="258" t="s">
        <v>130</v>
      </c>
      <c r="K80" s="42" t="s">
        <v>161</v>
      </c>
      <c r="L80" s="235" t="s">
        <v>274</v>
      </c>
      <c r="M80" s="236" t="s">
        <v>275</v>
      </c>
      <c r="N80" s="236" t="s">
        <v>276</v>
      </c>
      <c r="O80" s="299" t="s">
        <v>214</v>
      </c>
    </row>
    <row r="81" spans="1:15" ht="12.75" customHeight="1">
      <c r="A81" s="92">
        <v>34</v>
      </c>
      <c r="B81" s="144" t="s">
        <v>109</v>
      </c>
      <c r="C81" s="40" t="s">
        <v>28</v>
      </c>
      <c r="D81" s="276"/>
      <c r="E81" s="276" t="s">
        <v>224</v>
      </c>
      <c r="F81" s="200">
        <f t="shared" si="1"/>
        <v>0</v>
      </c>
      <c r="G81" s="200">
        <f t="shared" si="4"/>
        <v>0</v>
      </c>
      <c r="H81" s="200">
        <v>0</v>
      </c>
      <c r="I81" s="200">
        <f t="shared" si="5"/>
        <v>0</v>
      </c>
      <c r="J81" s="258" t="s">
        <v>130</v>
      </c>
      <c r="K81" s="42" t="s">
        <v>161</v>
      </c>
      <c r="L81" s="235" t="s">
        <v>274</v>
      </c>
      <c r="M81" s="236" t="s">
        <v>275</v>
      </c>
      <c r="N81" s="236" t="s">
        <v>276</v>
      </c>
      <c r="O81" s="299" t="s">
        <v>214</v>
      </c>
    </row>
    <row r="82" spans="1:15" ht="12.75" customHeight="1">
      <c r="A82" s="92">
        <v>35</v>
      </c>
      <c r="B82" s="144" t="s">
        <v>110</v>
      </c>
      <c r="C82" s="40" t="s">
        <v>28</v>
      </c>
      <c r="D82" s="26"/>
      <c r="E82" s="184" t="s">
        <v>173</v>
      </c>
      <c r="F82" s="200">
        <f t="shared" si="1"/>
        <v>0</v>
      </c>
      <c r="G82" s="200">
        <f t="shared" si="4"/>
        <v>0</v>
      </c>
      <c r="H82" s="200">
        <v>0</v>
      </c>
      <c r="I82" s="200">
        <f t="shared" si="5"/>
        <v>0</v>
      </c>
      <c r="J82" s="258" t="s">
        <v>130</v>
      </c>
      <c r="K82" s="42" t="s">
        <v>161</v>
      </c>
      <c r="L82" s="235" t="s">
        <v>274</v>
      </c>
      <c r="M82" s="236" t="s">
        <v>275</v>
      </c>
      <c r="N82" s="236" t="s">
        <v>276</v>
      </c>
      <c r="O82" s="299" t="s">
        <v>214</v>
      </c>
    </row>
    <row r="83" spans="1:15" ht="12.75" customHeight="1">
      <c r="A83" s="92">
        <v>36</v>
      </c>
      <c r="B83" s="144" t="s">
        <v>43</v>
      </c>
      <c r="C83" s="40" t="s">
        <v>28</v>
      </c>
      <c r="D83" s="26"/>
      <c r="E83" s="184" t="s">
        <v>174</v>
      </c>
      <c r="F83" s="200">
        <f t="shared" si="1"/>
        <v>416.6666666666667</v>
      </c>
      <c r="G83" s="200">
        <f t="shared" si="4"/>
        <v>92.5925925925926</v>
      </c>
      <c r="H83" s="200">
        <v>500</v>
      </c>
      <c r="I83" s="200">
        <f t="shared" si="5"/>
        <v>114.81481481481482</v>
      </c>
      <c r="J83" s="258" t="s">
        <v>130</v>
      </c>
      <c r="K83" s="42" t="s">
        <v>161</v>
      </c>
      <c r="L83" s="235" t="s">
        <v>274</v>
      </c>
      <c r="M83" s="236" t="s">
        <v>275</v>
      </c>
      <c r="N83" s="236" t="s">
        <v>276</v>
      </c>
      <c r="O83" s="299" t="s">
        <v>214</v>
      </c>
    </row>
    <row r="84" spans="1:15" ht="12.75" customHeight="1">
      <c r="A84" s="92">
        <v>37</v>
      </c>
      <c r="B84" s="144" t="s">
        <v>235</v>
      </c>
      <c r="C84" s="24" t="s">
        <v>28</v>
      </c>
      <c r="D84" s="26"/>
      <c r="E84" s="188" t="s">
        <v>227</v>
      </c>
      <c r="F84" s="200">
        <f t="shared" si="1"/>
        <v>416.6666666666667</v>
      </c>
      <c r="G84" s="200">
        <f t="shared" si="4"/>
        <v>92.5925925925926</v>
      </c>
      <c r="H84" s="200">
        <v>500</v>
      </c>
      <c r="I84" s="200">
        <f t="shared" si="5"/>
        <v>114.81481481481482</v>
      </c>
      <c r="J84" s="258" t="s">
        <v>130</v>
      </c>
      <c r="K84" s="42" t="s">
        <v>161</v>
      </c>
      <c r="L84" s="235" t="s">
        <v>274</v>
      </c>
      <c r="M84" s="236" t="s">
        <v>275</v>
      </c>
      <c r="N84" s="236" t="s">
        <v>276</v>
      </c>
      <c r="O84" s="299" t="s">
        <v>214</v>
      </c>
    </row>
    <row r="85" spans="1:15" ht="12.75" customHeight="1">
      <c r="A85" s="92">
        <v>38</v>
      </c>
      <c r="B85" s="136" t="s">
        <v>57</v>
      </c>
      <c r="C85" s="24" t="s">
        <v>28</v>
      </c>
      <c r="D85" s="20"/>
      <c r="E85" s="180" t="s">
        <v>175</v>
      </c>
      <c r="F85" s="200">
        <f t="shared" si="1"/>
        <v>333.33333333333337</v>
      </c>
      <c r="G85" s="200">
        <f t="shared" si="4"/>
        <v>74.07407407407408</v>
      </c>
      <c r="H85" s="200">
        <v>400</v>
      </c>
      <c r="I85" s="200">
        <f t="shared" si="5"/>
        <v>91.85185185185185</v>
      </c>
      <c r="J85" s="258" t="s">
        <v>130</v>
      </c>
      <c r="K85" s="42" t="s">
        <v>161</v>
      </c>
      <c r="L85" s="235" t="s">
        <v>274</v>
      </c>
      <c r="M85" s="236" t="s">
        <v>275</v>
      </c>
      <c r="N85" s="236" t="s">
        <v>276</v>
      </c>
      <c r="O85" s="299" t="s">
        <v>214</v>
      </c>
    </row>
    <row r="86" spans="1:15" ht="13.5" customHeight="1">
      <c r="A86" s="92">
        <v>39</v>
      </c>
      <c r="B86" s="141" t="s">
        <v>112</v>
      </c>
      <c r="C86" s="40" t="s">
        <v>28</v>
      </c>
      <c r="D86" s="23"/>
      <c r="E86" s="274" t="s">
        <v>221</v>
      </c>
      <c r="F86" s="200">
        <f t="shared" si="1"/>
        <v>0</v>
      </c>
      <c r="G86" s="200">
        <f t="shared" si="4"/>
        <v>0</v>
      </c>
      <c r="H86" s="200">
        <v>0</v>
      </c>
      <c r="I86" s="200">
        <f t="shared" si="5"/>
        <v>0</v>
      </c>
      <c r="J86" s="258" t="s">
        <v>130</v>
      </c>
      <c r="K86" s="42" t="s">
        <v>161</v>
      </c>
      <c r="L86" s="235" t="s">
        <v>274</v>
      </c>
      <c r="M86" s="236" t="s">
        <v>275</v>
      </c>
      <c r="N86" s="236" t="s">
        <v>276</v>
      </c>
      <c r="O86" s="299" t="s">
        <v>214</v>
      </c>
    </row>
    <row r="87" spans="1:15" ht="12.75" customHeight="1">
      <c r="A87" s="92">
        <v>40</v>
      </c>
      <c r="B87" s="144" t="s">
        <v>220</v>
      </c>
      <c r="C87" s="24" t="s">
        <v>28</v>
      </c>
      <c r="D87" s="26"/>
      <c r="E87" s="274" t="s">
        <v>217</v>
      </c>
      <c r="F87" s="200">
        <f t="shared" si="1"/>
        <v>4000</v>
      </c>
      <c r="G87" s="200">
        <f t="shared" si="4"/>
        <v>888.8888888888889</v>
      </c>
      <c r="H87" s="200">
        <v>4800</v>
      </c>
      <c r="I87" s="200">
        <f t="shared" si="5"/>
        <v>1102.2222222222222</v>
      </c>
      <c r="J87" s="258" t="s">
        <v>130</v>
      </c>
      <c r="K87" s="42" t="s">
        <v>161</v>
      </c>
      <c r="L87" s="235" t="s">
        <v>274</v>
      </c>
      <c r="M87" s="236" t="s">
        <v>275</v>
      </c>
      <c r="N87" s="236" t="s">
        <v>276</v>
      </c>
      <c r="O87" s="299" t="s">
        <v>214</v>
      </c>
    </row>
    <row r="88" spans="1:15" ht="12.75" customHeight="1">
      <c r="A88" s="92">
        <v>41</v>
      </c>
      <c r="B88" s="144" t="s">
        <v>234</v>
      </c>
      <c r="C88" s="24" t="s">
        <v>28</v>
      </c>
      <c r="D88" s="26"/>
      <c r="E88" s="274" t="s">
        <v>254</v>
      </c>
      <c r="F88" s="200">
        <f t="shared" si="1"/>
        <v>0</v>
      </c>
      <c r="G88" s="200">
        <f t="shared" si="4"/>
        <v>0</v>
      </c>
      <c r="H88" s="200">
        <v>0</v>
      </c>
      <c r="I88" s="200">
        <f t="shared" si="5"/>
        <v>0</v>
      </c>
      <c r="J88" s="258" t="s">
        <v>130</v>
      </c>
      <c r="K88" s="42" t="s">
        <v>161</v>
      </c>
      <c r="L88" s="235" t="s">
        <v>274</v>
      </c>
      <c r="M88" s="236" t="s">
        <v>275</v>
      </c>
      <c r="N88" s="236" t="s">
        <v>276</v>
      </c>
      <c r="O88" s="299" t="s">
        <v>214</v>
      </c>
    </row>
    <row r="89" spans="1:15" ht="12.75" customHeight="1">
      <c r="A89" s="92">
        <v>42</v>
      </c>
      <c r="B89" s="144" t="s">
        <v>219</v>
      </c>
      <c r="C89" s="24" t="s">
        <v>28</v>
      </c>
      <c r="D89" s="26"/>
      <c r="E89" s="274" t="s">
        <v>218</v>
      </c>
      <c r="F89" s="200">
        <f t="shared" si="1"/>
        <v>0</v>
      </c>
      <c r="G89" s="200">
        <f t="shared" si="4"/>
        <v>0</v>
      </c>
      <c r="H89" s="200">
        <v>0</v>
      </c>
      <c r="I89" s="200">
        <f>G89*1.24</f>
        <v>0</v>
      </c>
      <c r="J89" s="258" t="s">
        <v>130</v>
      </c>
      <c r="K89" s="42" t="s">
        <v>161</v>
      </c>
      <c r="L89" s="235" t="s">
        <v>274</v>
      </c>
      <c r="M89" s="236" t="s">
        <v>275</v>
      </c>
      <c r="N89" s="236" t="s">
        <v>276</v>
      </c>
      <c r="O89" s="299" t="s">
        <v>214</v>
      </c>
    </row>
    <row r="90" spans="1:15" ht="12.75" customHeight="1">
      <c r="A90" s="92">
        <v>43</v>
      </c>
      <c r="B90" s="153" t="s">
        <v>255</v>
      </c>
      <c r="C90" s="24" t="s">
        <v>28</v>
      </c>
      <c r="D90" s="26"/>
      <c r="E90" s="274" t="s">
        <v>256</v>
      </c>
      <c r="F90" s="200">
        <f t="shared" si="1"/>
        <v>0</v>
      </c>
      <c r="G90" s="200">
        <f t="shared" si="4"/>
        <v>0</v>
      </c>
      <c r="H90" s="344"/>
      <c r="I90" s="200">
        <f>G90*1.24</f>
        <v>0</v>
      </c>
      <c r="J90" s="258" t="s">
        <v>130</v>
      </c>
      <c r="K90" s="42" t="s">
        <v>161</v>
      </c>
      <c r="L90" s="235" t="s">
        <v>274</v>
      </c>
      <c r="M90" s="236" t="s">
        <v>275</v>
      </c>
      <c r="N90" s="236" t="s">
        <v>276</v>
      </c>
      <c r="O90" s="299" t="s">
        <v>214</v>
      </c>
    </row>
    <row r="91" spans="1:15" ht="12.75" customHeight="1">
      <c r="A91" s="92">
        <v>44</v>
      </c>
      <c r="B91" s="164" t="s">
        <v>252</v>
      </c>
      <c r="C91" s="24" t="s">
        <v>28</v>
      </c>
      <c r="D91" s="26"/>
      <c r="E91" s="276" t="s">
        <v>253</v>
      </c>
      <c r="F91" s="200">
        <f t="shared" si="1"/>
        <v>0</v>
      </c>
      <c r="G91" s="200">
        <v>2150.537634408602</v>
      </c>
      <c r="H91" s="200">
        <v>0</v>
      </c>
      <c r="I91" s="200">
        <f>G91*1.24</f>
        <v>2666.6666666666665</v>
      </c>
      <c r="J91" s="258" t="s">
        <v>130</v>
      </c>
      <c r="K91" s="42" t="s">
        <v>161</v>
      </c>
      <c r="L91" s="235" t="s">
        <v>274</v>
      </c>
      <c r="M91" s="236" t="s">
        <v>275</v>
      </c>
      <c r="N91" s="236" t="s">
        <v>276</v>
      </c>
      <c r="O91" s="299" t="s">
        <v>214</v>
      </c>
    </row>
    <row r="92" spans="1:15" ht="12.75" customHeight="1">
      <c r="A92" s="92">
        <v>45</v>
      </c>
      <c r="B92" s="136" t="s">
        <v>250</v>
      </c>
      <c r="C92" s="40" t="s">
        <v>28</v>
      </c>
      <c r="D92" s="20"/>
      <c r="E92" s="274" t="s">
        <v>251</v>
      </c>
      <c r="F92" s="200">
        <f t="shared" si="1"/>
        <v>0</v>
      </c>
      <c r="G92" s="200">
        <f t="shared" si="4"/>
        <v>0</v>
      </c>
      <c r="H92" s="200">
        <v>0</v>
      </c>
      <c r="I92" s="200">
        <f t="shared" si="5"/>
        <v>0</v>
      </c>
      <c r="J92" s="258" t="s">
        <v>130</v>
      </c>
      <c r="K92" s="42" t="s">
        <v>161</v>
      </c>
      <c r="L92" s="235" t="s">
        <v>274</v>
      </c>
      <c r="M92" s="236" t="s">
        <v>275</v>
      </c>
      <c r="N92" s="236" t="s">
        <v>276</v>
      </c>
      <c r="O92" s="299" t="s">
        <v>214</v>
      </c>
    </row>
    <row r="93" spans="1:15" ht="12.75" customHeight="1">
      <c r="A93" s="92">
        <v>46</v>
      </c>
      <c r="B93" s="130" t="s">
        <v>111</v>
      </c>
      <c r="C93" s="40" t="s">
        <v>28</v>
      </c>
      <c r="D93" s="26"/>
      <c r="E93" s="274" t="s">
        <v>221</v>
      </c>
      <c r="F93" s="200">
        <f t="shared" si="1"/>
        <v>0</v>
      </c>
      <c r="G93" s="200">
        <f t="shared" si="4"/>
        <v>0</v>
      </c>
      <c r="H93" s="200">
        <v>0</v>
      </c>
      <c r="I93" s="200">
        <f t="shared" si="5"/>
        <v>0</v>
      </c>
      <c r="J93" s="258" t="s">
        <v>130</v>
      </c>
      <c r="K93" s="42" t="s">
        <v>161</v>
      </c>
      <c r="L93" s="235" t="s">
        <v>274</v>
      </c>
      <c r="M93" s="236" t="s">
        <v>275</v>
      </c>
      <c r="N93" s="236" t="s">
        <v>276</v>
      </c>
      <c r="O93" s="299" t="s">
        <v>214</v>
      </c>
    </row>
    <row r="94" spans="1:15" ht="12.75" customHeight="1">
      <c r="A94" s="92">
        <v>47</v>
      </c>
      <c r="B94" s="130" t="s">
        <v>226</v>
      </c>
      <c r="C94" s="40" t="s">
        <v>28</v>
      </c>
      <c r="D94" s="26"/>
      <c r="E94" s="185" t="s">
        <v>176</v>
      </c>
      <c r="F94" s="200">
        <f t="shared" si="1"/>
        <v>416.6666666666667</v>
      </c>
      <c r="G94" s="200">
        <f t="shared" si="4"/>
        <v>92.5925925925926</v>
      </c>
      <c r="H94" s="200">
        <v>500</v>
      </c>
      <c r="I94" s="200">
        <f t="shared" si="5"/>
        <v>114.81481481481482</v>
      </c>
      <c r="J94" s="258" t="s">
        <v>130</v>
      </c>
      <c r="K94" s="42" t="s">
        <v>161</v>
      </c>
      <c r="L94" s="235" t="s">
        <v>274</v>
      </c>
      <c r="M94" s="236" t="s">
        <v>275</v>
      </c>
      <c r="N94" s="236" t="s">
        <v>276</v>
      </c>
      <c r="O94" s="299" t="s">
        <v>214</v>
      </c>
    </row>
    <row r="95" spans="1:15" ht="12.75" customHeight="1">
      <c r="A95" s="92">
        <v>48</v>
      </c>
      <c r="B95" s="130" t="s">
        <v>77</v>
      </c>
      <c r="C95" s="24" t="s">
        <v>28</v>
      </c>
      <c r="D95" s="20"/>
      <c r="E95" s="188" t="s">
        <v>177</v>
      </c>
      <c r="F95" s="200">
        <f t="shared" si="1"/>
        <v>125</v>
      </c>
      <c r="G95" s="16">
        <f>F95/4.5</f>
        <v>27.77777777777778</v>
      </c>
      <c r="H95" s="16">
        <v>150</v>
      </c>
      <c r="I95" s="200">
        <f>G95*1.24</f>
        <v>34.44444444444444</v>
      </c>
      <c r="J95" s="258" t="s">
        <v>130</v>
      </c>
      <c r="K95" s="42" t="s">
        <v>161</v>
      </c>
      <c r="L95" s="235" t="s">
        <v>274</v>
      </c>
      <c r="M95" s="236" t="s">
        <v>275</v>
      </c>
      <c r="N95" s="236" t="s">
        <v>276</v>
      </c>
      <c r="O95" s="299" t="s">
        <v>214</v>
      </c>
    </row>
    <row r="96" spans="1:15" ht="12.75" customHeight="1">
      <c r="A96" s="92">
        <v>49</v>
      </c>
      <c r="B96" s="141" t="s">
        <v>65</v>
      </c>
      <c r="C96" s="24" t="s">
        <v>28</v>
      </c>
      <c r="D96" s="20"/>
      <c r="E96" s="187" t="s">
        <v>178</v>
      </c>
      <c r="F96" s="200">
        <f t="shared" si="1"/>
        <v>500</v>
      </c>
      <c r="G96" s="200">
        <f t="shared" si="4"/>
        <v>111.11111111111111</v>
      </c>
      <c r="H96" s="200">
        <v>600</v>
      </c>
      <c r="I96" s="200">
        <f t="shared" si="5"/>
        <v>137.77777777777777</v>
      </c>
      <c r="J96" s="258" t="s">
        <v>130</v>
      </c>
      <c r="K96" s="42" t="s">
        <v>161</v>
      </c>
      <c r="L96" s="235" t="s">
        <v>274</v>
      </c>
      <c r="M96" s="236" t="s">
        <v>275</v>
      </c>
      <c r="N96" s="236" t="s">
        <v>276</v>
      </c>
      <c r="O96" s="299" t="s">
        <v>214</v>
      </c>
    </row>
    <row r="97" spans="1:15" ht="12.75" customHeight="1">
      <c r="A97" s="92">
        <v>50</v>
      </c>
      <c r="B97" s="141" t="s">
        <v>310</v>
      </c>
      <c r="C97" s="24" t="s">
        <v>28</v>
      </c>
      <c r="D97" s="20"/>
      <c r="E97" s="187" t="s">
        <v>311</v>
      </c>
      <c r="F97" s="200">
        <f t="shared" si="1"/>
        <v>5000</v>
      </c>
      <c r="G97" s="200">
        <f t="shared" si="4"/>
        <v>1111.111111111111</v>
      </c>
      <c r="H97" s="200">
        <v>6000</v>
      </c>
      <c r="I97" s="200">
        <f t="shared" si="5"/>
        <v>1377.7777777777778</v>
      </c>
      <c r="J97" s="258" t="s">
        <v>130</v>
      </c>
      <c r="K97" s="42" t="s">
        <v>161</v>
      </c>
      <c r="L97" s="235" t="s">
        <v>274</v>
      </c>
      <c r="M97" s="236" t="s">
        <v>275</v>
      </c>
      <c r="N97" s="236" t="s">
        <v>276</v>
      </c>
      <c r="O97" s="299" t="s">
        <v>214</v>
      </c>
    </row>
    <row r="98" spans="1:15" ht="12.75" customHeight="1">
      <c r="A98" s="92">
        <v>51</v>
      </c>
      <c r="B98" s="141" t="s">
        <v>61</v>
      </c>
      <c r="C98" s="24" t="s">
        <v>28</v>
      </c>
      <c r="D98" s="20"/>
      <c r="E98" s="188" t="s">
        <v>179</v>
      </c>
      <c r="F98" s="200">
        <f t="shared" si="1"/>
        <v>83.33333333333334</v>
      </c>
      <c r="G98" s="200">
        <f t="shared" si="4"/>
        <v>18.51851851851852</v>
      </c>
      <c r="H98" s="200">
        <v>100</v>
      </c>
      <c r="I98" s="200">
        <f t="shared" si="5"/>
        <v>22.962962962962962</v>
      </c>
      <c r="J98" s="258" t="s">
        <v>130</v>
      </c>
      <c r="K98" s="42" t="s">
        <v>161</v>
      </c>
      <c r="L98" s="235" t="s">
        <v>274</v>
      </c>
      <c r="M98" s="236" t="s">
        <v>275</v>
      </c>
      <c r="N98" s="236" t="s">
        <v>276</v>
      </c>
      <c r="O98" s="299" t="s">
        <v>214</v>
      </c>
    </row>
    <row r="99" spans="1:15" ht="12.75" customHeight="1">
      <c r="A99" s="92">
        <v>52</v>
      </c>
      <c r="B99" s="141" t="s">
        <v>62</v>
      </c>
      <c r="C99" s="24" t="s">
        <v>28</v>
      </c>
      <c r="D99" s="20"/>
      <c r="E99" s="188" t="s">
        <v>179</v>
      </c>
      <c r="F99" s="200">
        <f t="shared" si="1"/>
        <v>83.33333333333334</v>
      </c>
      <c r="G99" s="200">
        <f t="shared" si="4"/>
        <v>18.51851851851852</v>
      </c>
      <c r="H99" s="200">
        <v>100</v>
      </c>
      <c r="I99" s="200">
        <f t="shared" si="5"/>
        <v>22.962962962962962</v>
      </c>
      <c r="J99" s="258" t="s">
        <v>130</v>
      </c>
      <c r="K99" s="42" t="s">
        <v>161</v>
      </c>
      <c r="L99" s="235" t="s">
        <v>274</v>
      </c>
      <c r="M99" s="236" t="s">
        <v>275</v>
      </c>
      <c r="N99" s="236" t="s">
        <v>276</v>
      </c>
      <c r="O99" s="299" t="s">
        <v>214</v>
      </c>
    </row>
    <row r="100" spans="1:15" ht="12.75" customHeight="1">
      <c r="A100" s="93">
        <v>53</v>
      </c>
      <c r="B100" s="136" t="s">
        <v>78</v>
      </c>
      <c r="C100" s="24" t="s">
        <v>28</v>
      </c>
      <c r="D100" s="20"/>
      <c r="E100" s="185" t="s">
        <v>180</v>
      </c>
      <c r="F100" s="200">
        <f t="shared" si="1"/>
        <v>0</v>
      </c>
      <c r="G100" s="200">
        <f t="shared" si="4"/>
        <v>0</v>
      </c>
      <c r="H100" s="200">
        <v>0</v>
      </c>
      <c r="I100" s="200">
        <f t="shared" si="5"/>
        <v>0</v>
      </c>
      <c r="J100" s="258" t="s">
        <v>130</v>
      </c>
      <c r="K100" s="42" t="s">
        <v>161</v>
      </c>
      <c r="L100" s="350" t="s">
        <v>274</v>
      </c>
      <c r="M100" s="236" t="s">
        <v>275</v>
      </c>
      <c r="N100" s="236" t="s">
        <v>276</v>
      </c>
      <c r="O100" s="299" t="s">
        <v>214</v>
      </c>
    </row>
    <row r="101" spans="1:15" ht="12.75" customHeight="1">
      <c r="A101" s="93">
        <v>54</v>
      </c>
      <c r="B101" s="136" t="s">
        <v>305</v>
      </c>
      <c r="C101" s="24" t="s">
        <v>28</v>
      </c>
      <c r="D101" s="20"/>
      <c r="E101" s="185" t="s">
        <v>282</v>
      </c>
      <c r="F101" s="200">
        <f t="shared" si="1"/>
        <v>1500</v>
      </c>
      <c r="G101" s="200">
        <f t="shared" si="4"/>
        <v>333.3333333333333</v>
      </c>
      <c r="H101" s="200">
        <v>1800</v>
      </c>
      <c r="I101" s="200">
        <f t="shared" si="5"/>
        <v>413.3333333333333</v>
      </c>
      <c r="J101" s="258" t="s">
        <v>130</v>
      </c>
      <c r="K101" s="42" t="s">
        <v>161</v>
      </c>
      <c r="L101" s="350" t="s">
        <v>274</v>
      </c>
      <c r="M101" s="236" t="s">
        <v>275</v>
      </c>
      <c r="N101" s="236" t="s">
        <v>276</v>
      </c>
      <c r="O101" s="299" t="s">
        <v>214</v>
      </c>
    </row>
    <row r="102" spans="1:15" ht="12.75" customHeight="1" thickBot="1">
      <c r="A102" s="94"/>
      <c r="B102" s="142"/>
      <c r="C102" s="36"/>
      <c r="D102" s="21"/>
      <c r="E102" s="35"/>
      <c r="F102" s="198">
        <f>H102/1.2</f>
        <v>92500</v>
      </c>
      <c r="G102" s="37"/>
      <c r="H102" s="287">
        <v>111000</v>
      </c>
      <c r="I102" s="37"/>
      <c r="J102" s="216"/>
      <c r="K102" s="38"/>
      <c r="L102" s="34"/>
      <c r="M102" s="34"/>
      <c r="N102" s="34"/>
      <c r="O102" s="240"/>
    </row>
    <row r="103" spans="1:15" ht="12.75" customHeight="1" thickBot="1">
      <c r="A103" s="111" t="s">
        <v>75</v>
      </c>
      <c r="B103" s="155"/>
      <c r="C103" s="112"/>
      <c r="D103" s="112"/>
      <c r="E103" s="112"/>
      <c r="F103" s="112"/>
      <c r="G103" s="112"/>
      <c r="H103" s="112"/>
      <c r="I103" s="112"/>
      <c r="J103" s="225"/>
      <c r="K103" s="112"/>
      <c r="L103" s="112"/>
      <c r="M103" s="112"/>
      <c r="N103" s="112"/>
      <c r="O103" s="248"/>
    </row>
    <row r="104" spans="1:15" ht="24" customHeight="1">
      <c r="A104" s="92">
        <v>1</v>
      </c>
      <c r="B104" s="147" t="s">
        <v>116</v>
      </c>
      <c r="C104" s="343" t="s">
        <v>28</v>
      </c>
      <c r="D104" s="285"/>
      <c r="E104" s="272" t="s">
        <v>199</v>
      </c>
      <c r="F104" s="268">
        <f>H104/1.2</f>
        <v>0</v>
      </c>
      <c r="G104" s="268">
        <v>0</v>
      </c>
      <c r="H104" s="268">
        <v>0</v>
      </c>
      <c r="I104" s="268">
        <f>G104*1.24</f>
        <v>0</v>
      </c>
      <c r="J104" s="328" t="s">
        <v>130</v>
      </c>
      <c r="K104" s="329" t="s">
        <v>161</v>
      </c>
      <c r="L104" s="235" t="s">
        <v>274</v>
      </c>
      <c r="M104" s="236" t="s">
        <v>275</v>
      </c>
      <c r="N104" s="236" t="s">
        <v>276</v>
      </c>
      <c r="O104" s="330" t="s">
        <v>214</v>
      </c>
    </row>
    <row r="105" spans="1:15" ht="12.75" customHeight="1">
      <c r="A105" s="92">
        <v>2</v>
      </c>
      <c r="B105" s="130" t="s">
        <v>42</v>
      </c>
      <c r="C105" s="51" t="s">
        <v>28</v>
      </c>
      <c r="D105" s="26"/>
      <c r="E105" s="269" t="s">
        <v>171</v>
      </c>
      <c r="F105" s="200">
        <f aca="true" t="shared" si="6" ref="F105:F116">H105/1.2</f>
        <v>0</v>
      </c>
      <c r="G105" s="200">
        <v>0</v>
      </c>
      <c r="H105" s="200">
        <v>0</v>
      </c>
      <c r="I105" s="200">
        <f aca="true" t="shared" si="7" ref="I105:I116">G105*1.24</f>
        <v>0</v>
      </c>
      <c r="J105" s="258" t="s">
        <v>130</v>
      </c>
      <c r="K105" s="42" t="s">
        <v>161</v>
      </c>
      <c r="L105" s="235" t="s">
        <v>274</v>
      </c>
      <c r="M105" s="236" t="s">
        <v>275</v>
      </c>
      <c r="N105" s="236" t="s">
        <v>276</v>
      </c>
      <c r="O105" s="299" t="s">
        <v>214</v>
      </c>
    </row>
    <row r="106" spans="1:15" ht="12.75" customHeight="1">
      <c r="A106" s="92">
        <v>3</v>
      </c>
      <c r="B106" s="130" t="s">
        <v>40</v>
      </c>
      <c r="C106" s="51" t="s">
        <v>28</v>
      </c>
      <c r="D106" s="16"/>
      <c r="E106" s="269" t="s">
        <v>200</v>
      </c>
      <c r="F106" s="200">
        <f t="shared" si="6"/>
        <v>0</v>
      </c>
      <c r="G106" s="200">
        <v>0</v>
      </c>
      <c r="H106" s="200">
        <v>0</v>
      </c>
      <c r="I106" s="200">
        <f t="shared" si="7"/>
        <v>0</v>
      </c>
      <c r="J106" s="258" t="s">
        <v>130</v>
      </c>
      <c r="K106" s="42" t="s">
        <v>161</v>
      </c>
      <c r="L106" s="235" t="s">
        <v>274</v>
      </c>
      <c r="M106" s="236" t="s">
        <v>275</v>
      </c>
      <c r="N106" s="236" t="s">
        <v>276</v>
      </c>
      <c r="O106" s="299" t="s">
        <v>214</v>
      </c>
    </row>
    <row r="107" spans="1:15" ht="12.75" customHeight="1">
      <c r="A107" s="92">
        <v>4</v>
      </c>
      <c r="B107" s="130" t="s">
        <v>41</v>
      </c>
      <c r="C107" s="51" t="s">
        <v>28</v>
      </c>
      <c r="D107" s="16"/>
      <c r="E107" s="184" t="s">
        <v>172</v>
      </c>
      <c r="F107" s="200">
        <f t="shared" si="6"/>
        <v>0</v>
      </c>
      <c r="G107" s="200">
        <v>0</v>
      </c>
      <c r="H107" s="200">
        <v>0</v>
      </c>
      <c r="I107" s="200">
        <f t="shared" si="7"/>
        <v>0</v>
      </c>
      <c r="J107" s="258" t="s">
        <v>130</v>
      </c>
      <c r="K107" s="42" t="s">
        <v>161</v>
      </c>
      <c r="L107" s="235" t="s">
        <v>274</v>
      </c>
      <c r="M107" s="236" t="s">
        <v>275</v>
      </c>
      <c r="N107" s="236" t="s">
        <v>276</v>
      </c>
      <c r="O107" s="299" t="s">
        <v>214</v>
      </c>
    </row>
    <row r="108" spans="1:15" ht="12.75" customHeight="1">
      <c r="A108" s="92">
        <v>5</v>
      </c>
      <c r="B108" s="141" t="s">
        <v>88</v>
      </c>
      <c r="C108" s="51" t="s">
        <v>28</v>
      </c>
      <c r="D108" s="16"/>
      <c r="E108" s="182"/>
      <c r="F108" s="200">
        <f t="shared" si="6"/>
        <v>0</v>
      </c>
      <c r="G108" s="200">
        <v>0</v>
      </c>
      <c r="H108" s="200">
        <v>0</v>
      </c>
      <c r="I108" s="200">
        <f t="shared" si="7"/>
        <v>0</v>
      </c>
      <c r="J108" s="258" t="s">
        <v>130</v>
      </c>
      <c r="K108" s="42" t="s">
        <v>161</v>
      </c>
      <c r="L108" s="235" t="s">
        <v>274</v>
      </c>
      <c r="M108" s="236" t="s">
        <v>275</v>
      </c>
      <c r="N108" s="236" t="s">
        <v>276</v>
      </c>
      <c r="O108" s="299" t="s">
        <v>214</v>
      </c>
    </row>
    <row r="109" spans="1:15" ht="12.75" customHeight="1">
      <c r="A109" s="92">
        <v>6</v>
      </c>
      <c r="B109" s="144" t="s">
        <v>39</v>
      </c>
      <c r="C109" s="51" t="s">
        <v>28</v>
      </c>
      <c r="D109" s="16"/>
      <c r="E109" s="274" t="s">
        <v>230</v>
      </c>
      <c r="F109" s="200">
        <f t="shared" si="6"/>
        <v>0</v>
      </c>
      <c r="G109" s="200">
        <v>0</v>
      </c>
      <c r="H109" s="200">
        <v>0</v>
      </c>
      <c r="I109" s="200">
        <f t="shared" si="7"/>
        <v>0</v>
      </c>
      <c r="J109" s="258" t="s">
        <v>130</v>
      </c>
      <c r="K109" s="42" t="s">
        <v>161</v>
      </c>
      <c r="L109" s="235" t="s">
        <v>274</v>
      </c>
      <c r="M109" s="236" t="s">
        <v>275</v>
      </c>
      <c r="N109" s="236" t="s">
        <v>276</v>
      </c>
      <c r="O109" s="299" t="s">
        <v>214</v>
      </c>
    </row>
    <row r="110" spans="1:15" ht="12.75" customHeight="1">
      <c r="A110" s="92">
        <v>7</v>
      </c>
      <c r="B110" s="144" t="s">
        <v>231</v>
      </c>
      <c r="C110" s="51"/>
      <c r="D110" s="16"/>
      <c r="E110" s="274" t="s">
        <v>232</v>
      </c>
      <c r="F110" s="200">
        <f t="shared" si="6"/>
        <v>0</v>
      </c>
      <c r="G110" s="200">
        <v>0</v>
      </c>
      <c r="H110" s="200">
        <v>0</v>
      </c>
      <c r="I110" s="200">
        <f t="shared" si="7"/>
        <v>0</v>
      </c>
      <c r="J110" s="258" t="s">
        <v>130</v>
      </c>
      <c r="K110" s="42" t="s">
        <v>161</v>
      </c>
      <c r="L110" s="235" t="s">
        <v>274</v>
      </c>
      <c r="M110" s="236" t="s">
        <v>275</v>
      </c>
      <c r="N110" s="236" t="s">
        <v>276</v>
      </c>
      <c r="O110" s="299" t="s">
        <v>214</v>
      </c>
    </row>
    <row r="111" spans="1:15" ht="12.75" customHeight="1">
      <c r="A111" s="92">
        <v>8</v>
      </c>
      <c r="B111" s="130" t="s">
        <v>38</v>
      </c>
      <c r="C111" s="51" t="s">
        <v>28</v>
      </c>
      <c r="D111" s="16"/>
      <c r="E111" s="182"/>
      <c r="F111" s="200">
        <f t="shared" si="6"/>
        <v>0</v>
      </c>
      <c r="G111" s="200">
        <v>0</v>
      </c>
      <c r="H111" s="200">
        <v>0</v>
      </c>
      <c r="I111" s="200">
        <f t="shared" si="7"/>
        <v>0</v>
      </c>
      <c r="J111" s="258" t="s">
        <v>130</v>
      </c>
      <c r="K111" s="42" t="s">
        <v>161</v>
      </c>
      <c r="L111" s="235" t="s">
        <v>274</v>
      </c>
      <c r="M111" s="236" t="s">
        <v>275</v>
      </c>
      <c r="N111" s="236" t="s">
        <v>276</v>
      </c>
      <c r="O111" s="299" t="s">
        <v>214</v>
      </c>
    </row>
    <row r="112" spans="1:15" ht="12.75" customHeight="1">
      <c r="A112" s="92">
        <v>9</v>
      </c>
      <c r="B112" s="130" t="s">
        <v>37</v>
      </c>
      <c r="C112" s="40" t="s">
        <v>28</v>
      </c>
      <c r="D112" s="26"/>
      <c r="E112" s="184" t="s">
        <v>225</v>
      </c>
      <c r="F112" s="200">
        <f t="shared" si="6"/>
        <v>0</v>
      </c>
      <c r="G112" s="200">
        <v>0</v>
      </c>
      <c r="H112" s="200">
        <v>0</v>
      </c>
      <c r="I112" s="200">
        <f t="shared" si="7"/>
        <v>0</v>
      </c>
      <c r="J112" s="258" t="s">
        <v>130</v>
      </c>
      <c r="K112" s="42" t="s">
        <v>161</v>
      </c>
      <c r="L112" s="235" t="s">
        <v>274</v>
      </c>
      <c r="M112" s="236" t="s">
        <v>275</v>
      </c>
      <c r="N112" s="236" t="s">
        <v>276</v>
      </c>
      <c r="O112" s="299" t="s">
        <v>214</v>
      </c>
    </row>
    <row r="113" spans="1:15" ht="12.75" customHeight="1">
      <c r="A113" s="92">
        <v>10</v>
      </c>
      <c r="B113" s="130" t="s">
        <v>228</v>
      </c>
      <c r="C113" s="40" t="s">
        <v>28</v>
      </c>
      <c r="D113" s="26"/>
      <c r="E113" s="184" t="s">
        <v>229</v>
      </c>
      <c r="F113" s="200">
        <f t="shared" si="6"/>
        <v>0</v>
      </c>
      <c r="G113" s="200">
        <v>0</v>
      </c>
      <c r="H113" s="200">
        <v>0</v>
      </c>
      <c r="I113" s="200">
        <f>G113*1.24</f>
        <v>0</v>
      </c>
      <c r="J113" s="258" t="s">
        <v>130</v>
      </c>
      <c r="K113" s="42" t="s">
        <v>161</v>
      </c>
      <c r="L113" s="235" t="s">
        <v>274</v>
      </c>
      <c r="M113" s="236" t="s">
        <v>275</v>
      </c>
      <c r="N113" s="236" t="s">
        <v>276</v>
      </c>
      <c r="O113" s="299" t="s">
        <v>214</v>
      </c>
    </row>
    <row r="114" spans="1:15" ht="12.75" customHeight="1">
      <c r="A114" s="92">
        <v>11</v>
      </c>
      <c r="B114" s="290" t="s">
        <v>249</v>
      </c>
      <c r="C114" s="40" t="s">
        <v>28</v>
      </c>
      <c r="D114" s="26"/>
      <c r="E114" s="185"/>
      <c r="F114" s="200">
        <f t="shared" si="6"/>
        <v>0</v>
      </c>
      <c r="G114" s="200">
        <v>0</v>
      </c>
      <c r="H114" s="200">
        <v>0</v>
      </c>
      <c r="I114" s="200">
        <f t="shared" si="7"/>
        <v>0</v>
      </c>
      <c r="J114" s="258" t="s">
        <v>130</v>
      </c>
      <c r="K114" s="42" t="s">
        <v>161</v>
      </c>
      <c r="L114" s="235" t="s">
        <v>274</v>
      </c>
      <c r="M114" s="236" t="s">
        <v>275</v>
      </c>
      <c r="N114" s="236" t="s">
        <v>276</v>
      </c>
      <c r="O114" s="299" t="s">
        <v>214</v>
      </c>
    </row>
    <row r="115" spans="1:15" ht="12.75" customHeight="1">
      <c r="A115" s="92">
        <v>12</v>
      </c>
      <c r="B115" s="141" t="s">
        <v>89</v>
      </c>
      <c r="C115" s="40" t="s">
        <v>28</v>
      </c>
      <c r="D115" s="26"/>
      <c r="E115" s="185"/>
      <c r="F115" s="200">
        <f t="shared" si="6"/>
        <v>0</v>
      </c>
      <c r="G115" s="200">
        <v>0</v>
      </c>
      <c r="H115" s="200">
        <v>0</v>
      </c>
      <c r="I115" s="200">
        <f t="shared" si="7"/>
        <v>0</v>
      </c>
      <c r="J115" s="258" t="s">
        <v>130</v>
      </c>
      <c r="K115" s="42" t="s">
        <v>161</v>
      </c>
      <c r="L115" s="235" t="s">
        <v>274</v>
      </c>
      <c r="M115" s="236" t="s">
        <v>275</v>
      </c>
      <c r="N115" s="236" t="s">
        <v>276</v>
      </c>
      <c r="O115" s="299" t="s">
        <v>214</v>
      </c>
    </row>
    <row r="116" spans="1:15" ht="12.75" customHeight="1">
      <c r="A116" s="92">
        <v>13</v>
      </c>
      <c r="B116" s="1" t="s">
        <v>103</v>
      </c>
      <c r="C116" s="170" t="s">
        <v>28</v>
      </c>
      <c r="D116" s="171"/>
      <c r="E116" s="186"/>
      <c r="F116" s="200">
        <f t="shared" si="6"/>
        <v>0</v>
      </c>
      <c r="G116" s="200">
        <v>0</v>
      </c>
      <c r="H116" s="200">
        <v>0</v>
      </c>
      <c r="I116" s="200">
        <f t="shared" si="7"/>
        <v>0</v>
      </c>
      <c r="J116" s="258" t="s">
        <v>130</v>
      </c>
      <c r="K116" s="42" t="s">
        <v>161</v>
      </c>
      <c r="L116" s="235" t="s">
        <v>274</v>
      </c>
      <c r="M116" s="236" t="s">
        <v>275</v>
      </c>
      <c r="N116" s="236" t="s">
        <v>276</v>
      </c>
      <c r="O116" s="299" t="s">
        <v>214</v>
      </c>
    </row>
    <row r="117" spans="1:15" ht="12.75" customHeight="1" thickBot="1">
      <c r="A117" s="97"/>
      <c r="B117" s="156"/>
      <c r="C117" s="50"/>
      <c r="D117" s="30"/>
      <c r="E117" s="59"/>
      <c r="F117" s="48"/>
      <c r="G117" s="334"/>
      <c r="H117" s="334"/>
      <c r="I117" s="334"/>
      <c r="J117" s="226"/>
      <c r="K117" s="60"/>
      <c r="L117" s="61"/>
      <c r="M117" s="61"/>
      <c r="N117" s="61"/>
      <c r="O117" s="245"/>
    </row>
    <row r="118" spans="1:15" ht="12.75" customHeight="1" thickBot="1">
      <c r="A118" s="113" t="s">
        <v>71</v>
      </c>
      <c r="B118" s="157"/>
      <c r="C118" s="114"/>
      <c r="D118" s="114"/>
      <c r="E118" s="114"/>
      <c r="F118" s="114"/>
      <c r="G118" s="114"/>
      <c r="H118" s="114"/>
      <c r="I118" s="114"/>
      <c r="J118" s="227"/>
      <c r="K118" s="114"/>
      <c r="L118" s="114"/>
      <c r="M118" s="114"/>
      <c r="N118" s="114"/>
      <c r="O118" s="249"/>
    </row>
    <row r="119" spans="1:15" ht="12.75" customHeight="1">
      <c r="A119" s="93">
        <v>1</v>
      </c>
      <c r="B119" s="136" t="s">
        <v>51</v>
      </c>
      <c r="C119" s="40" t="s">
        <v>28</v>
      </c>
      <c r="D119" s="26"/>
      <c r="E119" s="176" t="s">
        <v>181</v>
      </c>
      <c r="F119" s="198">
        <f aca="true" t="shared" si="8" ref="F119:F141">H119/1.2</f>
        <v>0</v>
      </c>
      <c r="G119" s="200">
        <f>F119/4.5</f>
        <v>0</v>
      </c>
      <c r="H119" s="198">
        <v>0</v>
      </c>
      <c r="I119" s="198">
        <f>G119*1.24</f>
        <v>0</v>
      </c>
      <c r="J119" s="213" t="s">
        <v>130</v>
      </c>
      <c r="K119" s="12" t="s">
        <v>161</v>
      </c>
      <c r="L119" s="235" t="s">
        <v>274</v>
      </c>
      <c r="M119" s="236" t="s">
        <v>275</v>
      </c>
      <c r="N119" s="236" t="s">
        <v>276</v>
      </c>
      <c r="O119" s="237" t="s">
        <v>214</v>
      </c>
    </row>
    <row r="120" spans="1:15" ht="12.75" customHeight="1">
      <c r="A120" s="93">
        <v>2</v>
      </c>
      <c r="B120" s="136" t="s">
        <v>59</v>
      </c>
      <c r="C120" s="40" t="s">
        <v>28</v>
      </c>
      <c r="D120" s="26"/>
      <c r="E120" s="269" t="s">
        <v>290</v>
      </c>
      <c r="F120" s="198">
        <f t="shared" si="8"/>
        <v>0</v>
      </c>
      <c r="G120" s="200">
        <f aca="true" t="shared" si="9" ref="G120:G141">F120/4.5</f>
        <v>0</v>
      </c>
      <c r="H120" s="198">
        <v>0</v>
      </c>
      <c r="I120" s="198">
        <f aca="true" t="shared" si="10" ref="I120:I142">G120*1.24</f>
        <v>0</v>
      </c>
      <c r="J120" s="213" t="s">
        <v>130</v>
      </c>
      <c r="K120" s="12" t="s">
        <v>161</v>
      </c>
      <c r="L120" s="235" t="s">
        <v>274</v>
      </c>
      <c r="M120" s="236" t="s">
        <v>275</v>
      </c>
      <c r="N120" s="236" t="s">
        <v>276</v>
      </c>
      <c r="O120" s="237" t="s">
        <v>214</v>
      </c>
    </row>
    <row r="121" spans="1:15" ht="12.75" customHeight="1">
      <c r="A121" s="93">
        <v>3</v>
      </c>
      <c r="B121" s="136" t="s">
        <v>60</v>
      </c>
      <c r="C121" s="28" t="s">
        <v>28</v>
      </c>
      <c r="D121" s="22"/>
      <c r="E121" s="177"/>
      <c r="F121" s="198">
        <f t="shared" si="8"/>
        <v>0</v>
      </c>
      <c r="G121" s="200">
        <f t="shared" si="9"/>
        <v>0</v>
      </c>
      <c r="H121" s="198">
        <v>0</v>
      </c>
      <c r="I121" s="198">
        <f t="shared" si="10"/>
        <v>0</v>
      </c>
      <c r="J121" s="213" t="s">
        <v>130</v>
      </c>
      <c r="K121" s="12" t="s">
        <v>161</v>
      </c>
      <c r="L121" s="235" t="s">
        <v>274</v>
      </c>
      <c r="M121" s="236" t="s">
        <v>275</v>
      </c>
      <c r="N121" s="236" t="s">
        <v>276</v>
      </c>
      <c r="O121" s="237" t="s">
        <v>214</v>
      </c>
    </row>
    <row r="122" spans="1:15" ht="12.75" customHeight="1">
      <c r="A122" s="93">
        <v>4</v>
      </c>
      <c r="B122" s="136" t="s">
        <v>99</v>
      </c>
      <c r="C122" s="40" t="s">
        <v>30</v>
      </c>
      <c r="D122" s="26"/>
      <c r="E122" s="269" t="s">
        <v>211</v>
      </c>
      <c r="F122" s="198">
        <f t="shared" si="8"/>
        <v>0</v>
      </c>
      <c r="G122" s="200">
        <f t="shared" si="9"/>
        <v>0</v>
      </c>
      <c r="H122" s="198">
        <v>0</v>
      </c>
      <c r="I122" s="198">
        <f t="shared" si="10"/>
        <v>0</v>
      </c>
      <c r="J122" s="213" t="s">
        <v>130</v>
      </c>
      <c r="K122" s="12" t="s">
        <v>161</v>
      </c>
      <c r="L122" s="235" t="s">
        <v>274</v>
      </c>
      <c r="M122" s="236" t="s">
        <v>275</v>
      </c>
      <c r="N122" s="236" t="s">
        <v>276</v>
      </c>
      <c r="O122" s="237" t="s">
        <v>214</v>
      </c>
    </row>
    <row r="123" spans="1:15" ht="12.75" customHeight="1">
      <c r="A123" s="93">
        <v>5</v>
      </c>
      <c r="B123" s="136" t="s">
        <v>98</v>
      </c>
      <c r="C123" s="40" t="s">
        <v>28</v>
      </c>
      <c r="D123" s="26"/>
      <c r="E123" s="176"/>
      <c r="F123" s="198">
        <f t="shared" si="8"/>
        <v>0</v>
      </c>
      <c r="G123" s="200">
        <f t="shared" si="9"/>
        <v>0</v>
      </c>
      <c r="H123" s="198">
        <v>0</v>
      </c>
      <c r="I123" s="198">
        <f t="shared" si="10"/>
        <v>0</v>
      </c>
      <c r="J123" s="213" t="s">
        <v>130</v>
      </c>
      <c r="K123" s="12" t="s">
        <v>161</v>
      </c>
      <c r="L123" s="235" t="s">
        <v>274</v>
      </c>
      <c r="M123" s="236" t="s">
        <v>275</v>
      </c>
      <c r="N123" s="236" t="s">
        <v>276</v>
      </c>
      <c r="O123" s="237" t="s">
        <v>214</v>
      </c>
    </row>
    <row r="124" spans="1:15" ht="12.75" customHeight="1">
      <c r="A124" s="93">
        <v>6</v>
      </c>
      <c r="B124" s="136" t="s">
        <v>55</v>
      </c>
      <c r="C124" s="40" t="s">
        <v>28</v>
      </c>
      <c r="D124" s="26"/>
      <c r="E124" s="176" t="s">
        <v>182</v>
      </c>
      <c r="F124" s="198">
        <f t="shared" si="8"/>
        <v>0</v>
      </c>
      <c r="G124" s="200">
        <f t="shared" si="9"/>
        <v>0</v>
      </c>
      <c r="H124" s="198">
        <v>0</v>
      </c>
      <c r="I124" s="198">
        <f t="shared" si="10"/>
        <v>0</v>
      </c>
      <c r="J124" s="213" t="s">
        <v>130</v>
      </c>
      <c r="K124" s="12" t="s">
        <v>161</v>
      </c>
      <c r="L124" s="235" t="s">
        <v>274</v>
      </c>
      <c r="M124" s="236" t="s">
        <v>275</v>
      </c>
      <c r="N124" s="236" t="s">
        <v>276</v>
      </c>
      <c r="O124" s="237" t="s">
        <v>214</v>
      </c>
    </row>
    <row r="125" spans="1:15" ht="12.75" customHeight="1">
      <c r="A125" s="93">
        <v>7</v>
      </c>
      <c r="B125" s="136" t="s">
        <v>76</v>
      </c>
      <c r="C125" s="40" t="s">
        <v>28</v>
      </c>
      <c r="D125" s="26"/>
      <c r="E125" s="176"/>
      <c r="F125" s="198">
        <f t="shared" si="8"/>
        <v>0</v>
      </c>
      <c r="G125" s="200">
        <f t="shared" si="9"/>
        <v>0</v>
      </c>
      <c r="H125" s="198">
        <v>0</v>
      </c>
      <c r="I125" s="198">
        <f t="shared" si="10"/>
        <v>0</v>
      </c>
      <c r="J125" s="213" t="s">
        <v>130</v>
      </c>
      <c r="K125" s="12" t="s">
        <v>161</v>
      </c>
      <c r="L125" s="235" t="s">
        <v>274</v>
      </c>
      <c r="M125" s="236" t="s">
        <v>275</v>
      </c>
      <c r="N125" s="236" t="s">
        <v>276</v>
      </c>
      <c r="O125" s="237" t="s">
        <v>214</v>
      </c>
    </row>
    <row r="126" spans="1:15" ht="12.75" customHeight="1">
      <c r="A126" s="93">
        <v>8</v>
      </c>
      <c r="B126" s="136" t="s">
        <v>54</v>
      </c>
      <c r="C126" s="40" t="s">
        <v>28</v>
      </c>
      <c r="D126" s="26"/>
      <c r="E126" s="176" t="s">
        <v>183</v>
      </c>
      <c r="F126" s="198">
        <f t="shared" si="8"/>
        <v>333.33333333333337</v>
      </c>
      <c r="G126" s="200">
        <f t="shared" si="9"/>
        <v>74.07407407407408</v>
      </c>
      <c r="H126" s="198">
        <v>400</v>
      </c>
      <c r="I126" s="198">
        <f t="shared" si="10"/>
        <v>91.85185185185185</v>
      </c>
      <c r="J126" s="213" t="s">
        <v>130</v>
      </c>
      <c r="K126" s="12" t="s">
        <v>161</v>
      </c>
      <c r="L126" s="235" t="s">
        <v>274</v>
      </c>
      <c r="M126" s="236" t="s">
        <v>275</v>
      </c>
      <c r="N126" s="236" t="s">
        <v>276</v>
      </c>
      <c r="O126" s="237" t="s">
        <v>214</v>
      </c>
    </row>
    <row r="127" spans="1:15" ht="12.75" customHeight="1">
      <c r="A127" s="93">
        <v>9</v>
      </c>
      <c r="B127" s="136" t="s">
        <v>291</v>
      </c>
      <c r="C127" s="15" t="s">
        <v>28</v>
      </c>
      <c r="D127" s="14"/>
      <c r="E127" s="178" t="s">
        <v>292</v>
      </c>
      <c r="F127" s="198">
        <f t="shared" si="8"/>
        <v>0</v>
      </c>
      <c r="G127" s="200">
        <f t="shared" si="9"/>
        <v>0</v>
      </c>
      <c r="H127" s="198">
        <v>0</v>
      </c>
      <c r="I127" s="198">
        <f t="shared" si="10"/>
        <v>0</v>
      </c>
      <c r="J127" s="213" t="s">
        <v>130</v>
      </c>
      <c r="K127" s="12" t="s">
        <v>161</v>
      </c>
      <c r="L127" s="235" t="s">
        <v>274</v>
      </c>
      <c r="M127" s="236" t="s">
        <v>275</v>
      </c>
      <c r="N127" s="236" t="s">
        <v>276</v>
      </c>
      <c r="O127" s="237" t="s">
        <v>214</v>
      </c>
    </row>
    <row r="128" spans="1:15" ht="12.75" customHeight="1">
      <c r="A128" s="93">
        <v>10</v>
      </c>
      <c r="B128" s="136" t="s">
        <v>308</v>
      </c>
      <c r="C128" s="15" t="s">
        <v>28</v>
      </c>
      <c r="D128" s="14"/>
      <c r="E128" s="177" t="s">
        <v>309</v>
      </c>
      <c r="F128" s="198">
        <f t="shared" si="8"/>
        <v>2333.3333333333335</v>
      </c>
      <c r="G128" s="200">
        <f t="shared" si="9"/>
        <v>518.5185185185186</v>
      </c>
      <c r="H128" s="198">
        <v>2800</v>
      </c>
      <c r="I128" s="198">
        <f t="shared" si="10"/>
        <v>642.962962962963</v>
      </c>
      <c r="J128" s="213" t="s">
        <v>130</v>
      </c>
      <c r="K128" s="12" t="s">
        <v>161</v>
      </c>
      <c r="L128" s="235" t="s">
        <v>274</v>
      </c>
      <c r="M128" s="236" t="s">
        <v>275</v>
      </c>
      <c r="N128" s="236" t="s">
        <v>276</v>
      </c>
      <c r="O128" s="237" t="s">
        <v>214</v>
      </c>
    </row>
    <row r="129" spans="1:15" ht="12.75" customHeight="1">
      <c r="A129" s="93">
        <v>11</v>
      </c>
      <c r="B129" s="136" t="s">
        <v>53</v>
      </c>
      <c r="C129" s="15" t="s">
        <v>28</v>
      </c>
      <c r="D129" s="14"/>
      <c r="E129" s="177"/>
      <c r="F129" s="198">
        <f t="shared" si="8"/>
        <v>0</v>
      </c>
      <c r="G129" s="200">
        <f t="shared" si="9"/>
        <v>0</v>
      </c>
      <c r="H129" s="198">
        <v>0</v>
      </c>
      <c r="I129" s="198">
        <f t="shared" si="10"/>
        <v>0</v>
      </c>
      <c r="J129" s="213" t="s">
        <v>130</v>
      </c>
      <c r="K129" s="12" t="s">
        <v>161</v>
      </c>
      <c r="L129" s="235" t="s">
        <v>274</v>
      </c>
      <c r="M129" s="236" t="s">
        <v>275</v>
      </c>
      <c r="N129" s="236" t="s">
        <v>276</v>
      </c>
      <c r="O129" s="237" t="s">
        <v>214</v>
      </c>
    </row>
    <row r="130" spans="1:15" ht="12.75" customHeight="1">
      <c r="A130" s="93">
        <v>12</v>
      </c>
      <c r="B130" s="136" t="s">
        <v>21</v>
      </c>
      <c r="C130" s="15" t="s">
        <v>28</v>
      </c>
      <c r="D130" s="14"/>
      <c r="E130" s="177"/>
      <c r="F130" s="198">
        <f t="shared" si="8"/>
        <v>0</v>
      </c>
      <c r="G130" s="200">
        <f t="shared" si="9"/>
        <v>0</v>
      </c>
      <c r="H130" s="198">
        <v>0</v>
      </c>
      <c r="I130" s="198">
        <f t="shared" si="10"/>
        <v>0</v>
      </c>
      <c r="J130" s="213" t="s">
        <v>130</v>
      </c>
      <c r="K130" s="12" t="s">
        <v>161</v>
      </c>
      <c r="L130" s="235" t="s">
        <v>274</v>
      </c>
      <c r="M130" s="236" t="s">
        <v>275</v>
      </c>
      <c r="N130" s="236" t="s">
        <v>276</v>
      </c>
      <c r="O130" s="237" t="s">
        <v>214</v>
      </c>
    </row>
    <row r="131" spans="1:15" ht="12.75" customHeight="1">
      <c r="A131" s="93">
        <v>13</v>
      </c>
      <c r="B131" s="136" t="s">
        <v>91</v>
      </c>
      <c r="C131" s="15" t="s">
        <v>28</v>
      </c>
      <c r="D131" s="14"/>
      <c r="E131" s="269" t="s">
        <v>210</v>
      </c>
      <c r="F131" s="198">
        <f t="shared" si="8"/>
        <v>0</v>
      </c>
      <c r="G131" s="200">
        <f t="shared" si="9"/>
        <v>0</v>
      </c>
      <c r="H131" s="198">
        <v>0</v>
      </c>
      <c r="I131" s="198">
        <f t="shared" si="10"/>
        <v>0</v>
      </c>
      <c r="J131" s="213" t="s">
        <v>130</v>
      </c>
      <c r="K131" s="12" t="s">
        <v>161</v>
      </c>
      <c r="L131" s="235" t="s">
        <v>274</v>
      </c>
      <c r="M131" s="236" t="s">
        <v>275</v>
      </c>
      <c r="N131" s="236" t="s">
        <v>276</v>
      </c>
      <c r="O131" s="237" t="s">
        <v>214</v>
      </c>
    </row>
    <row r="132" spans="1:15" ht="12.75" customHeight="1">
      <c r="A132" s="93">
        <v>14</v>
      </c>
      <c r="B132" s="136" t="s">
        <v>22</v>
      </c>
      <c r="C132" s="40" t="s">
        <v>28</v>
      </c>
      <c r="D132" s="26"/>
      <c r="E132" s="178"/>
      <c r="F132" s="198">
        <f t="shared" si="8"/>
        <v>0</v>
      </c>
      <c r="G132" s="200">
        <f t="shared" si="9"/>
        <v>0</v>
      </c>
      <c r="H132" s="198">
        <v>0</v>
      </c>
      <c r="I132" s="198">
        <f t="shared" si="10"/>
        <v>0</v>
      </c>
      <c r="J132" s="213" t="s">
        <v>130</v>
      </c>
      <c r="K132" s="12" t="s">
        <v>161</v>
      </c>
      <c r="L132" s="235" t="s">
        <v>274</v>
      </c>
      <c r="M132" s="236" t="s">
        <v>275</v>
      </c>
      <c r="N132" s="236" t="s">
        <v>276</v>
      </c>
      <c r="O132" s="237" t="s">
        <v>214</v>
      </c>
    </row>
    <row r="133" spans="1:15" ht="12.75" customHeight="1">
      <c r="A133" s="93">
        <v>15</v>
      </c>
      <c r="B133" s="136" t="s">
        <v>23</v>
      </c>
      <c r="C133" s="40" t="s">
        <v>28</v>
      </c>
      <c r="D133" s="26"/>
      <c r="E133" s="178"/>
      <c r="F133" s="198">
        <f t="shared" si="8"/>
        <v>0</v>
      </c>
      <c r="G133" s="200">
        <f t="shared" si="9"/>
        <v>0</v>
      </c>
      <c r="H133" s="198">
        <v>0</v>
      </c>
      <c r="I133" s="198">
        <f t="shared" si="10"/>
        <v>0</v>
      </c>
      <c r="J133" s="213" t="s">
        <v>130</v>
      </c>
      <c r="K133" s="12" t="s">
        <v>161</v>
      </c>
      <c r="L133" s="235" t="s">
        <v>274</v>
      </c>
      <c r="M133" s="236" t="s">
        <v>275</v>
      </c>
      <c r="N133" s="236" t="s">
        <v>276</v>
      </c>
      <c r="O133" s="237" t="s">
        <v>214</v>
      </c>
    </row>
    <row r="134" spans="1:15" ht="12.75" customHeight="1">
      <c r="A134" s="93">
        <v>16</v>
      </c>
      <c r="B134" s="136" t="s">
        <v>24</v>
      </c>
      <c r="C134" s="40" t="s">
        <v>28</v>
      </c>
      <c r="D134" s="26"/>
      <c r="E134" s="178" t="s">
        <v>184</v>
      </c>
      <c r="F134" s="198">
        <f t="shared" si="8"/>
        <v>0</v>
      </c>
      <c r="G134" s="200">
        <f t="shared" si="9"/>
        <v>0</v>
      </c>
      <c r="H134" s="198">
        <v>0</v>
      </c>
      <c r="I134" s="198">
        <f t="shared" si="10"/>
        <v>0</v>
      </c>
      <c r="J134" s="213" t="s">
        <v>130</v>
      </c>
      <c r="K134" s="12" t="s">
        <v>161</v>
      </c>
      <c r="L134" s="235" t="s">
        <v>274</v>
      </c>
      <c r="M134" s="236" t="s">
        <v>275</v>
      </c>
      <c r="N134" s="236" t="s">
        <v>276</v>
      </c>
      <c r="O134" s="237" t="s">
        <v>214</v>
      </c>
    </row>
    <row r="135" spans="1:15" ht="12.75" customHeight="1">
      <c r="A135" s="93">
        <v>17</v>
      </c>
      <c r="B135" s="135" t="s">
        <v>203</v>
      </c>
      <c r="C135" s="15" t="s">
        <v>28</v>
      </c>
      <c r="D135" s="14"/>
      <c r="E135" s="269" t="s">
        <v>202</v>
      </c>
      <c r="F135" s="198">
        <f t="shared" si="8"/>
        <v>83.33333333333334</v>
      </c>
      <c r="G135" s="200">
        <f t="shared" si="9"/>
        <v>18.51851851851852</v>
      </c>
      <c r="H135" s="198">
        <v>100</v>
      </c>
      <c r="I135" s="198">
        <f t="shared" si="10"/>
        <v>22.962962962962962</v>
      </c>
      <c r="J135" s="213" t="s">
        <v>130</v>
      </c>
      <c r="K135" s="12" t="s">
        <v>161</v>
      </c>
      <c r="L135" s="235" t="s">
        <v>274</v>
      </c>
      <c r="M135" s="236" t="s">
        <v>275</v>
      </c>
      <c r="N135" s="236" t="s">
        <v>276</v>
      </c>
      <c r="O135" s="237" t="s">
        <v>214</v>
      </c>
    </row>
    <row r="136" spans="1:15" ht="12.75" customHeight="1">
      <c r="A136" s="93">
        <v>18</v>
      </c>
      <c r="B136" s="138" t="s">
        <v>271</v>
      </c>
      <c r="C136" s="29" t="s">
        <v>28</v>
      </c>
      <c r="D136" s="18"/>
      <c r="E136" s="179"/>
      <c r="F136" s="198">
        <f t="shared" si="8"/>
        <v>0</v>
      </c>
      <c r="G136" s="200">
        <f t="shared" si="9"/>
        <v>0</v>
      </c>
      <c r="H136" s="198">
        <v>0</v>
      </c>
      <c r="I136" s="198">
        <f t="shared" si="10"/>
        <v>0</v>
      </c>
      <c r="J136" s="213" t="s">
        <v>130</v>
      </c>
      <c r="K136" s="12" t="s">
        <v>161</v>
      </c>
      <c r="L136" s="235" t="s">
        <v>274</v>
      </c>
      <c r="M136" s="236" t="s">
        <v>275</v>
      </c>
      <c r="N136" s="236" t="s">
        <v>276</v>
      </c>
      <c r="O136" s="237" t="s">
        <v>214</v>
      </c>
    </row>
    <row r="137" spans="1:15" ht="12.75" customHeight="1">
      <c r="A137" s="93">
        <v>19</v>
      </c>
      <c r="B137" s="138" t="s">
        <v>209</v>
      </c>
      <c r="C137" s="29" t="s">
        <v>28</v>
      </c>
      <c r="D137" s="14"/>
      <c r="E137" s="269" t="s">
        <v>208</v>
      </c>
      <c r="F137" s="198">
        <f t="shared" si="8"/>
        <v>0</v>
      </c>
      <c r="G137" s="200">
        <f t="shared" si="9"/>
        <v>0</v>
      </c>
      <c r="H137" s="198">
        <v>0</v>
      </c>
      <c r="I137" s="198">
        <f t="shared" si="10"/>
        <v>0</v>
      </c>
      <c r="J137" s="213" t="s">
        <v>130</v>
      </c>
      <c r="K137" s="12" t="s">
        <v>161</v>
      </c>
      <c r="L137" s="235" t="s">
        <v>274</v>
      </c>
      <c r="M137" s="236" t="s">
        <v>275</v>
      </c>
      <c r="N137" s="236" t="s">
        <v>276</v>
      </c>
      <c r="O137" s="237" t="s">
        <v>214</v>
      </c>
    </row>
    <row r="138" spans="1:15" ht="12.75" customHeight="1">
      <c r="A138" s="93">
        <v>21</v>
      </c>
      <c r="B138" s="138" t="s">
        <v>95</v>
      </c>
      <c r="C138" s="174" t="s">
        <v>28</v>
      </c>
      <c r="D138" s="23"/>
      <c r="E138" s="269" t="s">
        <v>207</v>
      </c>
      <c r="F138" s="198">
        <f t="shared" si="8"/>
        <v>0</v>
      </c>
      <c r="G138" s="200">
        <f t="shared" si="9"/>
        <v>0</v>
      </c>
      <c r="H138" s="198">
        <v>0</v>
      </c>
      <c r="I138" s="198">
        <f t="shared" si="10"/>
        <v>0</v>
      </c>
      <c r="J138" s="213" t="s">
        <v>130</v>
      </c>
      <c r="K138" s="12" t="s">
        <v>161</v>
      </c>
      <c r="L138" s="235" t="s">
        <v>274</v>
      </c>
      <c r="M138" s="236" t="s">
        <v>275</v>
      </c>
      <c r="N138" s="236" t="s">
        <v>276</v>
      </c>
      <c r="O138" s="237" t="s">
        <v>214</v>
      </c>
    </row>
    <row r="139" spans="1:15" ht="12.75" customHeight="1">
      <c r="A139" s="93">
        <v>22</v>
      </c>
      <c r="B139" s="138" t="s">
        <v>205</v>
      </c>
      <c r="C139" s="174" t="s">
        <v>28</v>
      </c>
      <c r="D139" s="23"/>
      <c r="E139" s="269" t="s">
        <v>204</v>
      </c>
      <c r="F139" s="198">
        <f t="shared" si="8"/>
        <v>0</v>
      </c>
      <c r="G139" s="200">
        <f t="shared" si="9"/>
        <v>0</v>
      </c>
      <c r="H139" s="198">
        <v>0</v>
      </c>
      <c r="I139" s="198">
        <f t="shared" si="10"/>
        <v>0</v>
      </c>
      <c r="J139" s="213" t="s">
        <v>130</v>
      </c>
      <c r="K139" s="12" t="s">
        <v>161</v>
      </c>
      <c r="L139" s="235" t="s">
        <v>274</v>
      </c>
      <c r="M139" s="236" t="s">
        <v>275</v>
      </c>
      <c r="N139" s="236" t="s">
        <v>276</v>
      </c>
      <c r="O139" s="237" t="s">
        <v>214</v>
      </c>
    </row>
    <row r="140" spans="1:15" ht="12.75" customHeight="1">
      <c r="A140" s="93">
        <v>23</v>
      </c>
      <c r="B140" s="138" t="s">
        <v>96</v>
      </c>
      <c r="C140" s="174" t="s">
        <v>28</v>
      </c>
      <c r="D140" s="23"/>
      <c r="E140" s="180"/>
      <c r="F140" s="198">
        <f t="shared" si="8"/>
        <v>0</v>
      </c>
      <c r="G140" s="200">
        <f t="shared" si="9"/>
        <v>0</v>
      </c>
      <c r="H140" s="198">
        <v>0</v>
      </c>
      <c r="I140" s="198">
        <f t="shared" si="10"/>
        <v>0</v>
      </c>
      <c r="J140" s="213" t="s">
        <v>130</v>
      </c>
      <c r="K140" s="12" t="s">
        <v>161</v>
      </c>
      <c r="L140" s="235" t="s">
        <v>274</v>
      </c>
      <c r="M140" s="236" t="s">
        <v>275</v>
      </c>
      <c r="N140" s="236" t="s">
        <v>276</v>
      </c>
      <c r="O140" s="237" t="s">
        <v>214</v>
      </c>
    </row>
    <row r="141" spans="1:15" ht="12.75" customHeight="1">
      <c r="A141" s="93">
        <v>24</v>
      </c>
      <c r="B141" s="138" t="s">
        <v>97</v>
      </c>
      <c r="C141" s="174" t="s">
        <v>28</v>
      </c>
      <c r="D141" s="175"/>
      <c r="E141" s="181" t="s">
        <v>206</v>
      </c>
      <c r="F141" s="198">
        <f t="shared" si="8"/>
        <v>0</v>
      </c>
      <c r="G141" s="200">
        <f t="shared" si="9"/>
        <v>0</v>
      </c>
      <c r="H141" s="198">
        <v>0</v>
      </c>
      <c r="I141" s="198">
        <f t="shared" si="10"/>
        <v>0</v>
      </c>
      <c r="J141" s="213" t="s">
        <v>130</v>
      </c>
      <c r="K141" s="12" t="s">
        <v>161</v>
      </c>
      <c r="L141" s="235" t="s">
        <v>274</v>
      </c>
      <c r="M141" s="236" t="s">
        <v>275</v>
      </c>
      <c r="N141" s="236" t="s">
        <v>276</v>
      </c>
      <c r="O141" s="237" t="s">
        <v>214</v>
      </c>
    </row>
    <row r="142" spans="1:15" ht="12.75" customHeight="1" thickBot="1">
      <c r="A142" s="98"/>
      <c r="B142" s="158"/>
      <c r="C142" s="63"/>
      <c r="D142" s="64"/>
      <c r="E142" s="62"/>
      <c r="F142" s="198">
        <f>H142/1.2</f>
        <v>2750</v>
      </c>
      <c r="G142" s="65"/>
      <c r="H142" s="291">
        <v>3300</v>
      </c>
      <c r="I142" s="65">
        <f t="shared" si="10"/>
        <v>0</v>
      </c>
      <c r="J142" s="228"/>
      <c r="K142" s="66"/>
      <c r="L142" s="67"/>
      <c r="M142" s="67"/>
      <c r="N142" s="67"/>
      <c r="O142" s="238"/>
    </row>
    <row r="143" spans="1:15" ht="12.75" customHeight="1" thickBot="1">
      <c r="A143" s="115" t="s">
        <v>82</v>
      </c>
      <c r="B143" s="159"/>
      <c r="C143" s="116"/>
      <c r="D143" s="116"/>
      <c r="E143" s="116"/>
      <c r="F143" s="116"/>
      <c r="G143" s="116"/>
      <c r="H143" s="116"/>
      <c r="I143" s="116"/>
      <c r="J143" s="229"/>
      <c r="K143" s="116"/>
      <c r="L143" s="116"/>
      <c r="M143" s="116"/>
      <c r="N143" s="116"/>
      <c r="O143" s="250"/>
    </row>
    <row r="144" spans="1:15" ht="12.75" customHeight="1">
      <c r="A144" s="92">
        <v>1</v>
      </c>
      <c r="B144" s="136" t="s">
        <v>83</v>
      </c>
      <c r="C144" s="28" t="s">
        <v>36</v>
      </c>
      <c r="D144" s="22"/>
      <c r="E144" s="177" t="s">
        <v>185</v>
      </c>
      <c r="F144" s="198">
        <f>H144/1.09</f>
        <v>5504.587155963302</v>
      </c>
      <c r="G144" s="200">
        <f>F144/4.5</f>
        <v>1223.2415902140672</v>
      </c>
      <c r="H144" s="198">
        <v>6000</v>
      </c>
      <c r="I144" s="198">
        <f>G144*1.09</f>
        <v>1333.3333333333333</v>
      </c>
      <c r="J144" s="213" t="s">
        <v>130</v>
      </c>
      <c r="K144" s="12" t="s">
        <v>161</v>
      </c>
      <c r="L144" s="235" t="s">
        <v>274</v>
      </c>
      <c r="M144" s="236" t="s">
        <v>275</v>
      </c>
      <c r="N144" s="236" t="s">
        <v>276</v>
      </c>
      <c r="O144" s="237" t="s">
        <v>214</v>
      </c>
    </row>
    <row r="145" spans="1:15" ht="12.75" customHeight="1">
      <c r="A145" s="92">
        <v>2</v>
      </c>
      <c r="B145" s="144" t="s">
        <v>14</v>
      </c>
      <c r="C145" s="27" t="s">
        <v>36</v>
      </c>
      <c r="D145" s="17"/>
      <c r="E145" s="178" t="s">
        <v>186</v>
      </c>
      <c r="F145" s="198">
        <f>H145/1.2</f>
        <v>583.3333333333334</v>
      </c>
      <c r="G145" s="200">
        <f>F145/4.5</f>
        <v>129.62962962962965</v>
      </c>
      <c r="H145" s="198">
        <v>700</v>
      </c>
      <c r="I145" s="198">
        <f>G145*1.24</f>
        <v>160.74074074074076</v>
      </c>
      <c r="J145" s="213" t="s">
        <v>130</v>
      </c>
      <c r="K145" s="12" t="s">
        <v>161</v>
      </c>
      <c r="L145" s="235" t="s">
        <v>274</v>
      </c>
      <c r="M145" s="236" t="s">
        <v>275</v>
      </c>
      <c r="N145" s="236" t="s">
        <v>276</v>
      </c>
      <c r="O145" s="237" t="s">
        <v>214</v>
      </c>
    </row>
    <row r="146" spans="1:15" ht="12.75" customHeight="1" thickBot="1">
      <c r="A146" s="96"/>
      <c r="B146" s="154"/>
      <c r="C146" s="69"/>
      <c r="D146" s="70"/>
      <c r="E146" s="68"/>
      <c r="F146" s="198">
        <f>SUM(F144:F145)</f>
        <v>6087.920489296635</v>
      </c>
      <c r="G146" s="55"/>
      <c r="H146" s="289">
        <v>6700</v>
      </c>
      <c r="I146" s="55"/>
      <c r="J146" s="224"/>
      <c r="K146" s="71"/>
      <c r="L146" s="57"/>
      <c r="M146" s="57"/>
      <c r="N146" s="57"/>
      <c r="O146" s="247"/>
    </row>
    <row r="147" spans="1:15" ht="12.75" customHeight="1" thickBot="1">
      <c r="A147" s="103" t="s">
        <v>79</v>
      </c>
      <c r="B147" s="160"/>
      <c r="C147" s="104"/>
      <c r="D147" s="104"/>
      <c r="E147" s="104"/>
      <c r="F147" s="104"/>
      <c r="G147" s="104"/>
      <c r="H147" s="104"/>
      <c r="I147" s="104"/>
      <c r="J147" s="230"/>
      <c r="K147" s="104"/>
      <c r="L147" s="104"/>
      <c r="M147" s="104"/>
      <c r="N147" s="104"/>
      <c r="O147" s="251"/>
    </row>
    <row r="148" spans="1:15" ht="12.75" customHeight="1">
      <c r="A148" s="92">
        <v>1</v>
      </c>
      <c r="B148" s="140" t="s">
        <v>93</v>
      </c>
      <c r="C148" s="27" t="s">
        <v>28</v>
      </c>
      <c r="D148" s="17"/>
      <c r="E148" s="193" t="s">
        <v>187</v>
      </c>
      <c r="F148" s="198">
        <f>H148/1.05</f>
        <v>952.3809523809523</v>
      </c>
      <c r="G148" s="198">
        <f>F148/4.5</f>
        <v>211.64021164021162</v>
      </c>
      <c r="H148" s="198">
        <v>1000</v>
      </c>
      <c r="I148" s="198">
        <f>G148*1.09</f>
        <v>230.68783068783068</v>
      </c>
      <c r="J148" s="213" t="s">
        <v>130</v>
      </c>
      <c r="K148" s="12" t="s">
        <v>161</v>
      </c>
      <c r="L148" s="235" t="s">
        <v>274</v>
      </c>
      <c r="M148" s="236" t="s">
        <v>275</v>
      </c>
      <c r="N148" s="236" t="s">
        <v>276</v>
      </c>
      <c r="O148" s="237" t="s">
        <v>214</v>
      </c>
    </row>
    <row r="149" spans="1:15" ht="12.75" customHeight="1">
      <c r="A149" s="92">
        <v>2</v>
      </c>
      <c r="B149" s="153" t="s">
        <v>81</v>
      </c>
      <c r="C149" s="27" t="s">
        <v>28</v>
      </c>
      <c r="D149" s="17"/>
      <c r="E149" s="183" t="s">
        <v>188</v>
      </c>
      <c r="F149" s="198">
        <f>H149/1.2</f>
        <v>0</v>
      </c>
      <c r="G149" s="198">
        <f>F149/4.5</f>
        <v>0</v>
      </c>
      <c r="H149" s="198">
        <v>0</v>
      </c>
      <c r="I149" s="198">
        <f>G149*1.24</f>
        <v>0</v>
      </c>
      <c r="J149" s="213" t="s">
        <v>130</v>
      </c>
      <c r="K149" s="12" t="s">
        <v>161</v>
      </c>
      <c r="L149" s="235" t="s">
        <v>274</v>
      </c>
      <c r="M149" s="236" t="s">
        <v>275</v>
      </c>
      <c r="N149" s="236" t="s">
        <v>276</v>
      </c>
      <c r="O149" s="237" t="s">
        <v>214</v>
      </c>
    </row>
    <row r="150" spans="1:15" ht="12.75" customHeight="1">
      <c r="A150" s="92">
        <v>3</v>
      </c>
      <c r="B150" s="144" t="s">
        <v>12</v>
      </c>
      <c r="C150" s="52" t="s">
        <v>28</v>
      </c>
      <c r="D150" s="11"/>
      <c r="E150" s="183" t="s">
        <v>188</v>
      </c>
      <c r="F150" s="198">
        <f>H150/1.2</f>
        <v>0</v>
      </c>
      <c r="G150" s="198">
        <f>F150/4.5</f>
        <v>0</v>
      </c>
      <c r="H150" s="198">
        <v>0</v>
      </c>
      <c r="I150" s="198">
        <f>G150*1.24</f>
        <v>0</v>
      </c>
      <c r="J150" s="213" t="s">
        <v>130</v>
      </c>
      <c r="K150" s="12" t="s">
        <v>161</v>
      </c>
      <c r="L150" s="235" t="s">
        <v>274</v>
      </c>
      <c r="M150" s="236" t="s">
        <v>275</v>
      </c>
      <c r="N150" s="236" t="s">
        <v>276</v>
      </c>
      <c r="O150" s="237" t="s">
        <v>214</v>
      </c>
    </row>
    <row r="151" spans="1:15" ht="12.75" customHeight="1">
      <c r="A151" s="92">
        <v>4</v>
      </c>
      <c r="B151" s="144" t="s">
        <v>215</v>
      </c>
      <c r="C151" s="52" t="s">
        <v>90</v>
      </c>
      <c r="D151" s="11"/>
      <c r="E151" s="183"/>
      <c r="F151" s="198">
        <f>H151/1.2</f>
        <v>0</v>
      </c>
      <c r="G151" s="198">
        <f>F151/4.5</f>
        <v>0</v>
      </c>
      <c r="H151" s="198">
        <v>0</v>
      </c>
      <c r="I151" s="198">
        <f>G151*1.24</f>
        <v>0</v>
      </c>
      <c r="J151" s="213" t="s">
        <v>130</v>
      </c>
      <c r="K151" s="12" t="s">
        <v>161</v>
      </c>
      <c r="L151" s="235" t="s">
        <v>274</v>
      </c>
      <c r="M151" s="236" t="s">
        <v>275</v>
      </c>
      <c r="N151" s="236" t="s">
        <v>276</v>
      </c>
      <c r="O151" s="237" t="s">
        <v>214</v>
      </c>
    </row>
    <row r="152" spans="1:15" ht="12.75" customHeight="1">
      <c r="A152" s="92">
        <v>5</v>
      </c>
      <c r="B152" s="130" t="s">
        <v>80</v>
      </c>
      <c r="C152" s="52" t="s">
        <v>28</v>
      </c>
      <c r="D152" s="11"/>
      <c r="E152" s="178" t="s">
        <v>189</v>
      </c>
      <c r="F152" s="198">
        <f>H152/1.2</f>
        <v>583.3333333333334</v>
      </c>
      <c r="G152" s="198">
        <f>F152/4.5</f>
        <v>129.62962962962965</v>
      </c>
      <c r="H152" s="198">
        <v>700</v>
      </c>
      <c r="I152" s="198">
        <f>G152*1.09</f>
        <v>141.29629629629633</v>
      </c>
      <c r="J152" s="213" t="s">
        <v>130</v>
      </c>
      <c r="K152" s="12" t="s">
        <v>161</v>
      </c>
      <c r="L152" s="235" t="s">
        <v>274</v>
      </c>
      <c r="M152" s="236" t="s">
        <v>275</v>
      </c>
      <c r="N152" s="236" t="s">
        <v>276</v>
      </c>
      <c r="O152" s="237" t="s">
        <v>214</v>
      </c>
    </row>
    <row r="153" spans="1:15" ht="12.75" customHeight="1" thickBot="1">
      <c r="A153" s="96"/>
      <c r="B153" s="148"/>
      <c r="C153" s="45"/>
      <c r="D153" s="46"/>
      <c r="E153" s="44"/>
      <c r="F153" s="198">
        <f>SUM(F148:F152)</f>
        <v>1535.7142857142858</v>
      </c>
      <c r="G153" s="46"/>
      <c r="H153" s="288">
        <v>1700</v>
      </c>
      <c r="I153" s="46"/>
      <c r="J153" s="220"/>
      <c r="K153" s="47"/>
      <c r="L153" s="43"/>
      <c r="M153" s="43"/>
      <c r="N153" s="43"/>
      <c r="O153" s="240"/>
    </row>
    <row r="154" spans="1:15" ht="12.75" customHeight="1" thickBot="1">
      <c r="A154" s="105" t="s">
        <v>134</v>
      </c>
      <c r="B154" s="161"/>
      <c r="C154" s="106"/>
      <c r="D154" s="106"/>
      <c r="E154" s="106"/>
      <c r="F154" s="106"/>
      <c r="G154" s="106"/>
      <c r="H154" s="106"/>
      <c r="I154" s="106"/>
      <c r="J154" s="231"/>
      <c r="K154" s="106"/>
      <c r="L154" s="106"/>
      <c r="M154" s="106"/>
      <c r="N154" s="106"/>
      <c r="O154" s="252"/>
    </row>
    <row r="155" spans="1:15" ht="12.75" customHeight="1">
      <c r="A155" s="92">
        <v>1</v>
      </c>
      <c r="B155" s="136" t="s">
        <v>56</v>
      </c>
      <c r="C155" s="26" t="s">
        <v>36</v>
      </c>
      <c r="D155" s="197"/>
      <c r="E155" s="194" t="s">
        <v>190</v>
      </c>
      <c r="F155" s="11">
        <f>H155/1.2</f>
        <v>1916.6666666666667</v>
      </c>
      <c r="G155" s="16">
        <f>F155/4.5</f>
        <v>425.9259259259259</v>
      </c>
      <c r="H155" s="198">
        <v>2300</v>
      </c>
      <c r="I155" s="198">
        <f>G155*1.24</f>
        <v>528.1481481481482</v>
      </c>
      <c r="J155" s="213" t="s">
        <v>130</v>
      </c>
      <c r="K155" s="12" t="s">
        <v>161</v>
      </c>
      <c r="L155" s="235" t="s">
        <v>274</v>
      </c>
      <c r="M155" s="236" t="s">
        <v>275</v>
      </c>
      <c r="N155" s="236" t="s">
        <v>276</v>
      </c>
      <c r="O155" s="237" t="s">
        <v>214</v>
      </c>
    </row>
    <row r="156" spans="1:15" ht="12.75" customHeight="1" thickBot="1">
      <c r="A156" s="97"/>
      <c r="B156" s="150"/>
      <c r="C156" s="72"/>
      <c r="D156" s="33"/>
      <c r="E156" s="18"/>
      <c r="F156" s="48"/>
      <c r="G156" s="48"/>
      <c r="H156" s="48"/>
      <c r="I156" s="48"/>
      <c r="J156" s="226"/>
      <c r="K156" s="73"/>
      <c r="L156" s="30"/>
      <c r="M156" s="30"/>
      <c r="N156" s="30"/>
      <c r="O156" s="245"/>
    </row>
    <row r="157" spans="1:15" ht="12.75" customHeight="1" thickBot="1">
      <c r="A157" s="107" t="s">
        <v>135</v>
      </c>
      <c r="B157" s="162"/>
      <c r="C157" s="108"/>
      <c r="D157" s="108"/>
      <c r="E157" s="108"/>
      <c r="F157" s="108"/>
      <c r="G157" s="108"/>
      <c r="H157" s="108"/>
      <c r="I157" s="108"/>
      <c r="J157" s="232"/>
      <c r="K157" s="108"/>
      <c r="L157" s="108"/>
      <c r="M157" s="108"/>
      <c r="N157" s="108"/>
      <c r="O157" s="253"/>
    </row>
    <row r="158" spans="1:15" ht="12.75" customHeight="1">
      <c r="A158" s="95">
        <v>1</v>
      </c>
      <c r="B158" s="163" t="s">
        <v>25</v>
      </c>
      <c r="C158" s="41" t="s">
        <v>16</v>
      </c>
      <c r="D158" s="39"/>
      <c r="E158" s="195" t="s">
        <v>139</v>
      </c>
      <c r="F158" s="198">
        <f>H158/1.09</f>
        <v>183.48623853211006</v>
      </c>
      <c r="G158" s="16">
        <f>F158/4.5</f>
        <v>40.77471967380224</v>
      </c>
      <c r="H158" s="198">
        <v>200</v>
      </c>
      <c r="I158" s="198">
        <f>G158*1.24</f>
        <v>50.56065239551477</v>
      </c>
      <c r="J158" s="213" t="s">
        <v>130</v>
      </c>
      <c r="K158" s="12" t="s">
        <v>161</v>
      </c>
      <c r="L158" s="235" t="s">
        <v>274</v>
      </c>
      <c r="M158" s="236" t="s">
        <v>275</v>
      </c>
      <c r="N158" s="236" t="s">
        <v>276</v>
      </c>
      <c r="O158" s="237" t="s">
        <v>214</v>
      </c>
    </row>
    <row r="159" spans="1:15" ht="12.75" customHeight="1">
      <c r="A159" s="92">
        <v>2</v>
      </c>
      <c r="B159" s="164" t="s">
        <v>13</v>
      </c>
      <c r="C159" s="27" t="s">
        <v>28</v>
      </c>
      <c r="D159" s="17"/>
      <c r="E159" s="178" t="s">
        <v>191</v>
      </c>
      <c r="F159" s="198">
        <f>H159/1.2</f>
        <v>1833.3333333333335</v>
      </c>
      <c r="G159" s="16">
        <f>F159/4.5</f>
        <v>407.40740740740745</v>
      </c>
      <c r="H159" s="198">
        <v>2200</v>
      </c>
      <c r="I159" s="198">
        <f>G159</f>
        <v>407.40740740740745</v>
      </c>
      <c r="J159" s="213" t="s">
        <v>130</v>
      </c>
      <c r="K159" s="12" t="s">
        <v>161</v>
      </c>
      <c r="L159" s="235" t="s">
        <v>274</v>
      </c>
      <c r="M159" s="236" t="s">
        <v>275</v>
      </c>
      <c r="N159" s="236" t="s">
        <v>276</v>
      </c>
      <c r="O159" s="237" t="s">
        <v>214</v>
      </c>
    </row>
    <row r="160" spans="1:15" ht="12.75" customHeight="1">
      <c r="A160" s="93">
        <v>3</v>
      </c>
      <c r="B160" s="164" t="s">
        <v>209</v>
      </c>
      <c r="C160" s="27" t="s">
        <v>28</v>
      </c>
      <c r="D160" s="26"/>
      <c r="E160" s="178" t="s">
        <v>208</v>
      </c>
      <c r="F160" s="198">
        <f>H160/1.2</f>
        <v>0</v>
      </c>
      <c r="G160" s="16">
        <f>F160/4.5</f>
        <v>0</v>
      </c>
      <c r="H160" s="200">
        <v>0</v>
      </c>
      <c r="I160" s="198">
        <f>G160</f>
        <v>0</v>
      </c>
      <c r="J160" s="213" t="s">
        <v>130</v>
      </c>
      <c r="K160" s="12" t="s">
        <v>161</v>
      </c>
      <c r="L160" s="235" t="s">
        <v>274</v>
      </c>
      <c r="M160" s="236" t="s">
        <v>275</v>
      </c>
      <c r="N160" s="236" t="s">
        <v>276</v>
      </c>
      <c r="O160" s="237" t="s">
        <v>214</v>
      </c>
    </row>
    <row r="161" spans="1:15" ht="12.75" customHeight="1" thickBot="1">
      <c r="A161" s="98"/>
      <c r="B161" s="158"/>
      <c r="C161" s="78"/>
      <c r="D161" s="65"/>
      <c r="E161" s="77"/>
      <c r="F161" s="198">
        <f>H161/1.2</f>
        <v>2000</v>
      </c>
      <c r="G161" s="65"/>
      <c r="H161" s="291">
        <v>2400</v>
      </c>
      <c r="I161" s="65"/>
      <c r="J161" s="228"/>
      <c r="K161" s="66"/>
      <c r="L161" s="67"/>
      <c r="M161" s="67"/>
      <c r="N161" s="67"/>
      <c r="O161" s="238"/>
    </row>
    <row r="162" spans="1:15" ht="12.75" customHeight="1" thickBot="1">
      <c r="A162" s="107" t="s">
        <v>236</v>
      </c>
      <c r="B162" s="162"/>
      <c r="C162" s="108"/>
      <c r="D162" s="108"/>
      <c r="E162" s="108"/>
      <c r="F162" s="108"/>
      <c r="G162" s="108"/>
      <c r="H162" s="108"/>
      <c r="I162" s="108"/>
      <c r="J162" s="232"/>
      <c r="K162" s="108"/>
      <c r="L162" s="108"/>
      <c r="M162" s="108"/>
      <c r="N162" s="108"/>
      <c r="O162" s="253"/>
    </row>
    <row r="163" spans="1:15" ht="12.75" customHeight="1">
      <c r="A163" s="92">
        <v>1</v>
      </c>
      <c r="B163" s="140" t="s">
        <v>238</v>
      </c>
      <c r="C163" s="27" t="s">
        <v>28</v>
      </c>
      <c r="D163" s="17"/>
      <c r="E163" s="310"/>
      <c r="F163" s="198">
        <f>H163/1.24</f>
        <v>0</v>
      </c>
      <c r="G163" s="11">
        <f>F163/4.5</f>
        <v>0</v>
      </c>
      <c r="H163" s="309">
        <v>0</v>
      </c>
      <c r="I163" s="198">
        <f>G163*1.24</f>
        <v>0</v>
      </c>
      <c r="J163" s="213" t="s">
        <v>130</v>
      </c>
      <c r="K163" s="12" t="s">
        <v>161</v>
      </c>
      <c r="L163" s="235" t="s">
        <v>274</v>
      </c>
      <c r="M163" s="236" t="s">
        <v>275</v>
      </c>
      <c r="N163" s="236" t="s">
        <v>276</v>
      </c>
      <c r="O163" s="237" t="s">
        <v>214</v>
      </c>
    </row>
    <row r="164" spans="1:15" ht="12.75" customHeight="1">
      <c r="A164" s="93"/>
      <c r="B164" s="130"/>
      <c r="C164" s="40"/>
      <c r="D164" s="26"/>
      <c r="E164" s="202"/>
      <c r="F164" s="200"/>
      <c r="G164" s="26"/>
      <c r="H164" s="197"/>
      <c r="I164" s="26"/>
      <c r="J164" s="178"/>
      <c r="K164" s="42"/>
      <c r="L164" s="297"/>
      <c r="M164" s="297"/>
      <c r="N164" s="297"/>
      <c r="O164" s="358"/>
    </row>
    <row r="165" spans="1:256" s="256" customFormat="1" ht="12.75" customHeight="1" thickBot="1">
      <c r="A165" s="292" t="s">
        <v>237</v>
      </c>
      <c r="B165" s="293"/>
      <c r="C165" s="294"/>
      <c r="D165" s="294"/>
      <c r="E165" s="294"/>
      <c r="F165" s="294"/>
      <c r="G165" s="294"/>
      <c r="H165" s="294"/>
      <c r="I165" s="294"/>
      <c r="J165" s="295"/>
      <c r="K165" s="294"/>
      <c r="L165" s="294"/>
      <c r="M165" s="294"/>
      <c r="N165" s="294"/>
      <c r="O165" s="296"/>
      <c r="P165" s="257"/>
      <c r="Q165" s="257"/>
      <c r="R165" s="257"/>
      <c r="S165" s="257"/>
      <c r="T165" s="257"/>
      <c r="U165" s="257"/>
      <c r="V165" s="257"/>
      <c r="W165" s="257"/>
      <c r="X165" s="257"/>
      <c r="Y165" s="257"/>
      <c r="Z165" s="257"/>
      <c r="AA165" s="257"/>
      <c r="AB165" s="257"/>
      <c r="AC165" s="257"/>
      <c r="AD165" s="257"/>
      <c r="AE165" s="257"/>
      <c r="AF165" s="257"/>
      <c r="AG165" s="257"/>
      <c r="AH165" s="257"/>
      <c r="AI165" s="257"/>
      <c r="AJ165" s="257"/>
      <c r="AK165" s="257"/>
      <c r="AL165" s="257"/>
      <c r="AM165" s="257"/>
      <c r="AN165" s="257"/>
      <c r="AO165" s="257"/>
      <c r="AP165" s="257"/>
      <c r="AQ165" s="257"/>
      <c r="AR165" s="257"/>
      <c r="AS165" s="257"/>
      <c r="AT165" s="257"/>
      <c r="AU165" s="257"/>
      <c r="AV165" s="257"/>
      <c r="AW165" s="257"/>
      <c r="AX165" s="257"/>
      <c r="AY165" s="257"/>
      <c r="AZ165" s="257"/>
      <c r="BA165" s="257"/>
      <c r="BB165" s="257"/>
      <c r="BC165" s="257"/>
      <c r="BD165" s="257"/>
      <c r="BE165" s="257"/>
      <c r="BF165" s="257"/>
      <c r="BG165" s="257"/>
      <c r="BH165" s="257"/>
      <c r="BI165" s="257"/>
      <c r="BJ165" s="257"/>
      <c r="BK165" s="257"/>
      <c r="BL165" s="257"/>
      <c r="BM165" s="257"/>
      <c r="BN165" s="257"/>
      <c r="BO165" s="257"/>
      <c r="BP165" s="257"/>
      <c r="BQ165" s="257"/>
      <c r="BR165" s="257"/>
      <c r="BS165" s="257"/>
      <c r="BT165" s="257"/>
      <c r="BU165" s="257"/>
      <c r="BV165" s="257"/>
      <c r="BW165" s="257"/>
      <c r="BX165" s="257"/>
      <c r="BY165" s="257"/>
      <c r="BZ165" s="257"/>
      <c r="CA165" s="257"/>
      <c r="CB165" s="257"/>
      <c r="CC165" s="257"/>
      <c r="CD165" s="257"/>
      <c r="CE165" s="257"/>
      <c r="CF165" s="257"/>
      <c r="CG165" s="257"/>
      <c r="CH165" s="257"/>
      <c r="CI165" s="257"/>
      <c r="CJ165" s="257"/>
      <c r="CK165" s="257"/>
      <c r="CL165" s="257"/>
      <c r="CM165" s="257"/>
      <c r="CN165" s="257"/>
      <c r="CO165" s="257"/>
      <c r="CP165" s="257"/>
      <c r="CQ165" s="257"/>
      <c r="CR165" s="257"/>
      <c r="CS165" s="257"/>
      <c r="CT165" s="257"/>
      <c r="CU165" s="257"/>
      <c r="CV165" s="257"/>
      <c r="CW165" s="257"/>
      <c r="CX165" s="257"/>
      <c r="CY165" s="257"/>
      <c r="CZ165" s="257"/>
      <c r="DA165" s="257"/>
      <c r="DB165" s="257"/>
      <c r="DC165" s="257"/>
      <c r="DD165" s="257"/>
      <c r="DE165" s="257"/>
      <c r="DF165" s="257"/>
      <c r="DG165" s="257"/>
      <c r="DH165" s="257"/>
      <c r="DI165" s="257"/>
      <c r="DJ165" s="257"/>
      <c r="DK165" s="257"/>
      <c r="DL165" s="257"/>
      <c r="DM165" s="257"/>
      <c r="DN165" s="257"/>
      <c r="DO165" s="257"/>
      <c r="DP165" s="257"/>
      <c r="DQ165" s="257"/>
      <c r="DR165" s="257"/>
      <c r="DS165" s="257"/>
      <c r="DT165" s="257"/>
      <c r="DU165" s="257"/>
      <c r="DV165" s="257"/>
      <c r="DW165" s="257"/>
      <c r="DX165" s="257"/>
      <c r="DY165" s="257"/>
      <c r="DZ165" s="257"/>
      <c r="EA165" s="257"/>
      <c r="EB165" s="257"/>
      <c r="EC165" s="257"/>
      <c r="ED165" s="257"/>
      <c r="EE165" s="257"/>
      <c r="EF165" s="257"/>
      <c r="EG165" s="257"/>
      <c r="EH165" s="257"/>
      <c r="EI165" s="257"/>
      <c r="EJ165" s="257"/>
      <c r="EK165" s="257"/>
      <c r="EL165" s="257"/>
      <c r="EM165" s="257"/>
      <c r="EN165" s="257"/>
      <c r="EO165" s="257"/>
      <c r="EP165" s="257"/>
      <c r="EQ165" s="257"/>
      <c r="ER165" s="257"/>
      <c r="ES165" s="257"/>
      <c r="ET165" s="257"/>
      <c r="EU165" s="257"/>
      <c r="EV165" s="257"/>
      <c r="EW165" s="257"/>
      <c r="EX165" s="257"/>
      <c r="EY165" s="257"/>
      <c r="EZ165" s="257"/>
      <c r="FA165" s="257"/>
      <c r="FB165" s="257"/>
      <c r="FC165" s="257"/>
      <c r="FD165" s="257"/>
      <c r="FE165" s="257"/>
      <c r="FF165" s="257"/>
      <c r="FG165" s="257"/>
      <c r="FH165" s="257"/>
      <c r="FI165" s="257"/>
      <c r="FJ165" s="257"/>
      <c r="FK165" s="257"/>
      <c r="FL165" s="257"/>
      <c r="FM165" s="257"/>
      <c r="FN165" s="257"/>
      <c r="FO165" s="257"/>
      <c r="FP165" s="257"/>
      <c r="FQ165" s="257"/>
      <c r="FR165" s="257"/>
      <c r="FS165" s="257"/>
      <c r="FT165" s="257"/>
      <c r="FU165" s="257"/>
      <c r="FV165" s="257"/>
      <c r="FW165" s="257"/>
      <c r="FX165" s="257"/>
      <c r="FY165" s="257"/>
      <c r="FZ165" s="257"/>
      <c r="GA165" s="257"/>
      <c r="GB165" s="257"/>
      <c r="GC165" s="257"/>
      <c r="GD165" s="257"/>
      <c r="GE165" s="257"/>
      <c r="GF165" s="257"/>
      <c r="GG165" s="257"/>
      <c r="GH165" s="257"/>
      <c r="GI165" s="257"/>
      <c r="GJ165" s="257"/>
      <c r="GK165" s="257"/>
      <c r="GL165" s="257"/>
      <c r="GM165" s="257"/>
      <c r="GN165" s="257"/>
      <c r="GO165" s="257"/>
      <c r="GP165" s="257"/>
      <c r="GQ165" s="257"/>
      <c r="GR165" s="257"/>
      <c r="GS165" s="257"/>
      <c r="GT165" s="257"/>
      <c r="GU165" s="257"/>
      <c r="GV165" s="257"/>
      <c r="GW165" s="257"/>
      <c r="GX165" s="257"/>
      <c r="GY165" s="257"/>
      <c r="GZ165" s="257"/>
      <c r="HA165" s="257"/>
      <c r="HB165" s="257"/>
      <c r="HC165" s="257"/>
      <c r="HD165" s="257"/>
      <c r="HE165" s="257"/>
      <c r="HF165" s="257"/>
      <c r="HG165" s="257"/>
      <c r="HH165" s="257"/>
      <c r="HI165" s="257"/>
      <c r="HJ165" s="257"/>
      <c r="HK165" s="257"/>
      <c r="HL165" s="257"/>
      <c r="HM165" s="257"/>
      <c r="HN165" s="257"/>
      <c r="HO165" s="257"/>
      <c r="HP165" s="257"/>
      <c r="HQ165" s="257"/>
      <c r="HR165" s="257"/>
      <c r="HS165" s="257"/>
      <c r="HT165" s="257"/>
      <c r="HU165" s="257"/>
      <c r="HV165" s="257"/>
      <c r="HW165" s="257"/>
      <c r="HX165" s="257"/>
      <c r="HY165" s="257"/>
      <c r="HZ165" s="257"/>
      <c r="IA165" s="257"/>
      <c r="IB165" s="257"/>
      <c r="IC165" s="257"/>
      <c r="ID165" s="257"/>
      <c r="IE165" s="257"/>
      <c r="IF165" s="257"/>
      <c r="IG165" s="257"/>
      <c r="IH165" s="257"/>
      <c r="II165" s="257"/>
      <c r="IJ165" s="257"/>
      <c r="IK165" s="257"/>
      <c r="IL165" s="257"/>
      <c r="IM165" s="257"/>
      <c r="IN165" s="257"/>
      <c r="IO165" s="257"/>
      <c r="IP165" s="257"/>
      <c r="IQ165" s="257"/>
      <c r="IR165" s="257"/>
      <c r="IS165" s="257"/>
      <c r="IT165" s="257"/>
      <c r="IU165" s="257"/>
      <c r="IV165" s="257"/>
    </row>
    <row r="166" spans="1:15" ht="12.75" customHeight="1">
      <c r="A166" s="99">
        <v>1</v>
      </c>
      <c r="B166" s="147" t="s">
        <v>15</v>
      </c>
      <c r="C166" s="74" t="s">
        <v>28</v>
      </c>
      <c r="D166" s="75"/>
      <c r="E166" s="196" t="s">
        <v>304</v>
      </c>
      <c r="F166" s="198">
        <f>H166/1.2</f>
        <v>4000</v>
      </c>
      <c r="G166" s="200">
        <f>F166/4.5</f>
        <v>888.8888888888889</v>
      </c>
      <c r="H166" s="198">
        <v>4800</v>
      </c>
      <c r="I166" s="198">
        <f>G166</f>
        <v>888.8888888888889</v>
      </c>
      <c r="J166" s="213" t="s">
        <v>130</v>
      </c>
      <c r="K166" s="12" t="s">
        <v>161</v>
      </c>
      <c r="L166" s="235" t="s">
        <v>274</v>
      </c>
      <c r="M166" s="236" t="s">
        <v>275</v>
      </c>
      <c r="N166" s="236" t="s">
        <v>276</v>
      </c>
      <c r="O166" s="237" t="s">
        <v>214</v>
      </c>
    </row>
    <row r="167" spans="1:15" ht="12.75" customHeight="1">
      <c r="A167" s="93">
        <v>2</v>
      </c>
      <c r="B167" s="130" t="s">
        <v>11</v>
      </c>
      <c r="C167" s="19" t="s">
        <v>28</v>
      </c>
      <c r="D167" s="21"/>
      <c r="E167" s="188" t="s">
        <v>192</v>
      </c>
      <c r="F167" s="198">
        <f>H167/1.2</f>
        <v>1666.6666666666667</v>
      </c>
      <c r="G167" s="200">
        <f>F167/4.5</f>
        <v>370.3703703703704</v>
      </c>
      <c r="H167" s="198">
        <v>2000</v>
      </c>
      <c r="I167" s="198">
        <f>G167</f>
        <v>370.3703703703704</v>
      </c>
      <c r="J167" s="213" t="s">
        <v>130</v>
      </c>
      <c r="K167" s="12" t="s">
        <v>161</v>
      </c>
      <c r="L167" s="235" t="s">
        <v>274</v>
      </c>
      <c r="M167" s="236" t="s">
        <v>275</v>
      </c>
      <c r="N167" s="236" t="s">
        <v>276</v>
      </c>
      <c r="O167" s="237" t="s">
        <v>214</v>
      </c>
    </row>
    <row r="168" spans="1:15" ht="12.75" customHeight="1" thickBot="1">
      <c r="A168" s="302"/>
      <c r="B168" s="303"/>
      <c r="C168" s="50"/>
      <c r="D168" s="30"/>
      <c r="E168" s="304"/>
      <c r="F168" s="198">
        <f>H168/1.2</f>
        <v>5666.666666666667</v>
      </c>
      <c r="G168" s="305"/>
      <c r="H168" s="306">
        <v>6800</v>
      </c>
      <c r="I168" s="305"/>
      <c r="J168" s="307"/>
      <c r="K168" s="60"/>
      <c r="L168" s="308"/>
      <c r="M168" s="308"/>
      <c r="N168" s="308"/>
      <c r="O168" s="245"/>
    </row>
    <row r="169" spans="1:15" ht="12.75" customHeight="1" thickBot="1">
      <c r="A169" s="113" t="s">
        <v>239</v>
      </c>
      <c r="B169" s="157"/>
      <c r="C169" s="114"/>
      <c r="D169" s="114"/>
      <c r="E169" s="114"/>
      <c r="F169" s="114"/>
      <c r="G169" s="114"/>
      <c r="H169" s="114"/>
      <c r="I169" s="114"/>
      <c r="J169" s="227"/>
      <c r="K169" s="114"/>
      <c r="L169" s="114"/>
      <c r="M169" s="114"/>
      <c r="N169" s="114"/>
      <c r="O169" s="249"/>
    </row>
    <row r="170" spans="1:15" ht="12.75" customHeight="1">
      <c r="A170" s="316">
        <v>1</v>
      </c>
      <c r="B170" s="311" t="s">
        <v>240</v>
      </c>
      <c r="C170" s="74" t="s">
        <v>28</v>
      </c>
      <c r="D170" s="39"/>
      <c r="E170" s="317" t="s">
        <v>222</v>
      </c>
      <c r="F170" s="313">
        <f>H170/1.2</f>
        <v>41000</v>
      </c>
      <c r="G170" s="314">
        <f>F170/4.5</f>
        <v>9111.111111111111</v>
      </c>
      <c r="H170" s="199">
        <v>49200</v>
      </c>
      <c r="I170" s="39">
        <f>G170*1.24</f>
        <v>11297.777777777777</v>
      </c>
      <c r="J170" s="195" t="s">
        <v>130</v>
      </c>
      <c r="K170" s="12" t="s">
        <v>161</v>
      </c>
      <c r="L170" s="235" t="s">
        <v>274</v>
      </c>
      <c r="M170" s="236" t="s">
        <v>275</v>
      </c>
      <c r="N170" s="236" t="s">
        <v>276</v>
      </c>
      <c r="O170" s="318" t="s">
        <v>214</v>
      </c>
    </row>
    <row r="171" spans="1:15" ht="12.75" customHeight="1" thickBot="1">
      <c r="A171" s="100"/>
      <c r="B171" s="165"/>
      <c r="C171" s="78"/>
      <c r="D171" s="65"/>
      <c r="E171" s="77"/>
      <c r="F171" s="319"/>
      <c r="G171" s="79"/>
      <c r="H171" s="291"/>
      <c r="I171" s="79"/>
      <c r="J171" s="233"/>
      <c r="K171" s="66"/>
      <c r="L171" s="76"/>
      <c r="M171" s="76"/>
      <c r="N171" s="76"/>
      <c r="O171" s="238"/>
    </row>
    <row r="172" spans="1:15" ht="12.75" customHeight="1" thickBot="1">
      <c r="A172" s="113" t="s">
        <v>242</v>
      </c>
      <c r="B172" s="157"/>
      <c r="C172" s="114"/>
      <c r="D172" s="114"/>
      <c r="E172" s="114"/>
      <c r="F172" s="114"/>
      <c r="G172" s="114"/>
      <c r="H172" s="114"/>
      <c r="I172" s="114"/>
      <c r="J172" s="227"/>
      <c r="K172" s="114"/>
      <c r="L172" s="114"/>
      <c r="M172" s="114"/>
      <c r="N172" s="114"/>
      <c r="O172" s="249"/>
    </row>
    <row r="173" spans="1:15" ht="12.75" customHeight="1">
      <c r="A173" s="320">
        <v>1</v>
      </c>
      <c r="B173" s="311" t="s">
        <v>243</v>
      </c>
      <c r="C173" s="314" t="s">
        <v>28</v>
      </c>
      <c r="D173" s="314"/>
      <c r="E173" s="314"/>
      <c r="F173" s="313">
        <f>H173/1.2</f>
        <v>0</v>
      </c>
      <c r="G173" s="314">
        <f>F173/4.5</f>
        <v>0</v>
      </c>
      <c r="H173" s="321">
        <v>0</v>
      </c>
      <c r="I173" s="314">
        <f>G173*1.24</f>
        <v>0</v>
      </c>
      <c r="J173" s="315" t="s">
        <v>130</v>
      </c>
      <c r="K173" s="12" t="s">
        <v>161</v>
      </c>
      <c r="L173" s="235" t="s">
        <v>274</v>
      </c>
      <c r="M173" s="236" t="s">
        <v>275</v>
      </c>
      <c r="N173" s="236" t="s">
        <v>276</v>
      </c>
      <c r="O173" s="318" t="s">
        <v>214</v>
      </c>
    </row>
    <row r="174" spans="1:15" ht="12.75" customHeight="1" thickBot="1">
      <c r="A174" s="100"/>
      <c r="B174" s="165"/>
      <c r="C174" s="78"/>
      <c r="D174" s="65"/>
      <c r="E174" s="77"/>
      <c r="F174" s="319"/>
      <c r="G174" s="79"/>
      <c r="H174" s="291"/>
      <c r="I174" s="79"/>
      <c r="J174" s="233"/>
      <c r="K174" s="66"/>
      <c r="L174" s="76"/>
      <c r="M174" s="76"/>
      <c r="N174" s="76"/>
      <c r="O174" s="238"/>
    </row>
    <row r="175" spans="1:15" s="257" customFormat="1" ht="12.75" customHeight="1" thickBot="1">
      <c r="A175" s="113" t="s">
        <v>257</v>
      </c>
      <c r="B175" s="157"/>
      <c r="C175" s="114"/>
      <c r="D175" s="114"/>
      <c r="E175" s="114"/>
      <c r="F175" s="114"/>
      <c r="G175" s="114"/>
      <c r="H175" s="114"/>
      <c r="I175" s="114"/>
      <c r="J175" s="227"/>
      <c r="K175" s="114"/>
      <c r="L175" s="114"/>
      <c r="M175" s="114"/>
      <c r="N175" s="114"/>
      <c r="O175" s="249"/>
    </row>
    <row r="176" spans="1:15" ht="12.75" customHeight="1">
      <c r="A176" s="316">
        <v>1</v>
      </c>
      <c r="B176" s="311" t="s">
        <v>241</v>
      </c>
      <c r="C176" s="41"/>
      <c r="D176" s="39"/>
      <c r="E176" s="312"/>
      <c r="F176" s="313">
        <f>H176/1.2</f>
        <v>46666.66666666667</v>
      </c>
      <c r="G176" s="314">
        <f>F176/4.5</f>
        <v>10370.370370370372</v>
      </c>
      <c r="H176" s="199">
        <v>56000</v>
      </c>
      <c r="I176" s="314">
        <f>G176*1.24</f>
        <v>12859.259259259261</v>
      </c>
      <c r="J176" s="315" t="s">
        <v>130</v>
      </c>
      <c r="K176" s="12" t="s">
        <v>161</v>
      </c>
      <c r="L176" s="235" t="s">
        <v>274</v>
      </c>
      <c r="M176" s="236" t="s">
        <v>275</v>
      </c>
      <c r="N176" s="236" t="s">
        <v>276</v>
      </c>
      <c r="O176" s="318" t="s">
        <v>214</v>
      </c>
    </row>
    <row r="177" spans="1:15" ht="12.75" customHeight="1" thickBot="1">
      <c r="A177" s="100"/>
      <c r="B177" s="165"/>
      <c r="C177" s="78"/>
      <c r="D177" s="65"/>
      <c r="E177" s="77"/>
      <c r="F177" s="322"/>
      <c r="G177" s="79"/>
      <c r="H177" s="79"/>
      <c r="I177" s="79"/>
      <c r="J177" s="233"/>
      <c r="K177" s="66"/>
      <c r="L177" s="76"/>
      <c r="M177" s="76"/>
      <c r="N177" s="76"/>
      <c r="O177" s="238"/>
    </row>
    <row r="178" spans="1:15" s="203" customFormat="1" ht="12.75" customHeight="1" thickBot="1">
      <c r="A178" s="361" t="s">
        <v>258</v>
      </c>
      <c r="B178" s="362"/>
      <c r="C178" s="323"/>
      <c r="D178" s="323"/>
      <c r="E178" s="323"/>
      <c r="F178" s="323"/>
      <c r="G178" s="323"/>
      <c r="H178" s="323"/>
      <c r="I178" s="323"/>
      <c r="J178" s="324"/>
      <c r="K178" s="323"/>
      <c r="L178" s="323"/>
      <c r="M178" s="323"/>
      <c r="N178" s="323"/>
      <c r="O178" s="325"/>
    </row>
    <row r="179" spans="1:15" ht="12.75" customHeight="1">
      <c r="A179" s="95">
        <v>1</v>
      </c>
      <c r="B179" s="311" t="s">
        <v>157</v>
      </c>
      <c r="C179" s="41" t="s">
        <v>28</v>
      </c>
      <c r="D179" s="337">
        <v>3</v>
      </c>
      <c r="E179" s="326" t="s">
        <v>270</v>
      </c>
      <c r="F179" s="327">
        <f>H179/1.2</f>
        <v>150000</v>
      </c>
      <c r="G179" s="197">
        <f aca="true" t="shared" si="11" ref="G179:G187">F179/4.5</f>
        <v>33333.333333333336</v>
      </c>
      <c r="H179" s="327">
        <v>180000</v>
      </c>
      <c r="I179" s="268">
        <f>G179*1.24</f>
        <v>41333.333333333336</v>
      </c>
      <c r="J179" s="328" t="s">
        <v>263</v>
      </c>
      <c r="K179" s="329" t="s">
        <v>264</v>
      </c>
      <c r="L179" s="235" t="s">
        <v>274</v>
      </c>
      <c r="M179" s="236" t="s">
        <v>275</v>
      </c>
      <c r="N179" s="236" t="s">
        <v>276</v>
      </c>
      <c r="O179" s="330" t="s">
        <v>214</v>
      </c>
    </row>
    <row r="180" spans="1:15" ht="12.75" customHeight="1">
      <c r="A180" s="93">
        <v>2</v>
      </c>
      <c r="B180" s="141" t="s">
        <v>213</v>
      </c>
      <c r="C180" s="40" t="s">
        <v>28</v>
      </c>
      <c r="D180" s="338">
        <v>3</v>
      </c>
      <c r="E180" s="185" t="s">
        <v>193</v>
      </c>
      <c r="F180" s="204">
        <f aca="true" t="shared" si="12" ref="F180:F188">H180/1.2</f>
        <v>15000</v>
      </c>
      <c r="G180" s="197">
        <f t="shared" si="11"/>
        <v>3333.3333333333335</v>
      </c>
      <c r="H180" s="204">
        <v>18000</v>
      </c>
      <c r="I180" s="200">
        <f>G180*1.24</f>
        <v>4133.333333333334</v>
      </c>
      <c r="J180" s="258" t="s">
        <v>130</v>
      </c>
      <c r="K180" s="42" t="s">
        <v>161</v>
      </c>
      <c r="L180" s="235" t="s">
        <v>274</v>
      </c>
      <c r="M180" s="236" t="s">
        <v>275</v>
      </c>
      <c r="N180" s="236" t="s">
        <v>276</v>
      </c>
      <c r="O180" s="299" t="s">
        <v>214</v>
      </c>
    </row>
    <row r="181" spans="1:15" ht="12.75" customHeight="1">
      <c r="A181" s="93">
        <v>3</v>
      </c>
      <c r="B181" s="278" t="s">
        <v>265</v>
      </c>
      <c r="C181" s="40" t="s">
        <v>28</v>
      </c>
      <c r="D181" s="338">
        <v>25</v>
      </c>
      <c r="E181" s="194" t="s">
        <v>277</v>
      </c>
      <c r="F181" s="204">
        <f t="shared" si="12"/>
        <v>66666.66666666667</v>
      </c>
      <c r="G181" s="200">
        <f t="shared" si="11"/>
        <v>14814.814814814816</v>
      </c>
      <c r="H181" s="200">
        <v>80000</v>
      </c>
      <c r="I181" s="200">
        <f aca="true" t="shared" si="13" ref="I181:I187">H181/4.5</f>
        <v>17777.777777777777</v>
      </c>
      <c r="J181" s="183" t="s">
        <v>130</v>
      </c>
      <c r="K181" s="42" t="s">
        <v>161</v>
      </c>
      <c r="L181" s="235" t="s">
        <v>274</v>
      </c>
      <c r="M181" s="236" t="s">
        <v>275</v>
      </c>
      <c r="N181" s="236" t="s">
        <v>276</v>
      </c>
      <c r="O181" s="299" t="s">
        <v>214</v>
      </c>
    </row>
    <row r="182" spans="1:15" ht="12.75" customHeight="1">
      <c r="A182" s="93">
        <v>4</v>
      </c>
      <c r="B182" s="278" t="s">
        <v>159</v>
      </c>
      <c r="C182" s="40" t="s">
        <v>28</v>
      </c>
      <c r="D182" s="338">
        <v>3</v>
      </c>
      <c r="E182" s="194" t="s">
        <v>194</v>
      </c>
      <c r="F182" s="204">
        <f t="shared" si="12"/>
        <v>5000</v>
      </c>
      <c r="G182" s="200">
        <f t="shared" si="11"/>
        <v>1111.111111111111</v>
      </c>
      <c r="H182" s="200">
        <v>6000</v>
      </c>
      <c r="I182" s="200">
        <f t="shared" si="13"/>
        <v>1333.3333333333333</v>
      </c>
      <c r="J182" s="183" t="s">
        <v>130</v>
      </c>
      <c r="K182" s="42" t="s">
        <v>161</v>
      </c>
      <c r="L182" s="235" t="s">
        <v>274</v>
      </c>
      <c r="M182" s="236" t="s">
        <v>275</v>
      </c>
      <c r="N182" s="236" t="s">
        <v>276</v>
      </c>
      <c r="O182" s="299" t="s">
        <v>214</v>
      </c>
    </row>
    <row r="183" spans="1:15" ht="12.75" customHeight="1">
      <c r="A183" s="93">
        <v>5</v>
      </c>
      <c r="B183" s="278" t="s">
        <v>158</v>
      </c>
      <c r="C183" s="40" t="s">
        <v>28</v>
      </c>
      <c r="D183" s="338">
        <v>3</v>
      </c>
      <c r="E183" s="194" t="s">
        <v>195</v>
      </c>
      <c r="F183" s="204">
        <f t="shared" si="12"/>
        <v>32500</v>
      </c>
      <c r="G183" s="200">
        <f t="shared" si="11"/>
        <v>7222.222222222223</v>
      </c>
      <c r="H183" s="200">
        <v>39000</v>
      </c>
      <c r="I183" s="200">
        <f t="shared" si="13"/>
        <v>8666.666666666666</v>
      </c>
      <c r="J183" s="183" t="s">
        <v>130</v>
      </c>
      <c r="K183" s="42" t="s">
        <v>161</v>
      </c>
      <c r="L183" s="235" t="s">
        <v>274</v>
      </c>
      <c r="M183" s="236" t="s">
        <v>275</v>
      </c>
      <c r="N183" s="236" t="s">
        <v>276</v>
      </c>
      <c r="O183" s="299" t="s">
        <v>214</v>
      </c>
    </row>
    <row r="184" spans="1:15" ht="12.75" customHeight="1">
      <c r="A184" s="93">
        <v>6</v>
      </c>
      <c r="B184" s="141" t="s">
        <v>266</v>
      </c>
      <c r="C184" s="40" t="s">
        <v>28</v>
      </c>
      <c r="D184" s="338">
        <v>10</v>
      </c>
      <c r="E184" s="185" t="s">
        <v>267</v>
      </c>
      <c r="F184" s="204">
        <f t="shared" si="12"/>
        <v>33333.333333333336</v>
      </c>
      <c r="G184" s="200">
        <f t="shared" si="11"/>
        <v>7407.407407407408</v>
      </c>
      <c r="H184" s="200">
        <v>40000</v>
      </c>
      <c r="I184" s="200">
        <f t="shared" si="13"/>
        <v>8888.888888888889</v>
      </c>
      <c r="J184" s="183" t="s">
        <v>130</v>
      </c>
      <c r="K184" s="42" t="s">
        <v>161</v>
      </c>
      <c r="L184" s="235" t="s">
        <v>274</v>
      </c>
      <c r="M184" s="236" t="s">
        <v>275</v>
      </c>
      <c r="N184" s="236" t="s">
        <v>276</v>
      </c>
      <c r="O184" s="299" t="s">
        <v>214</v>
      </c>
    </row>
    <row r="185" spans="1:15" ht="12.75" customHeight="1">
      <c r="A185" s="93">
        <v>7</v>
      </c>
      <c r="B185" s="278" t="s">
        <v>268</v>
      </c>
      <c r="C185" s="40" t="s">
        <v>28</v>
      </c>
      <c r="D185" s="338">
        <v>3</v>
      </c>
      <c r="E185" s="194" t="s">
        <v>269</v>
      </c>
      <c r="F185" s="204">
        <f t="shared" si="12"/>
        <v>8333.333333333334</v>
      </c>
      <c r="G185" s="200">
        <f t="shared" si="11"/>
        <v>1851.851851851852</v>
      </c>
      <c r="H185" s="200">
        <v>10000</v>
      </c>
      <c r="I185" s="200">
        <f t="shared" si="13"/>
        <v>2222.222222222222</v>
      </c>
      <c r="J185" s="183" t="s">
        <v>130</v>
      </c>
      <c r="K185" s="42" t="s">
        <v>161</v>
      </c>
      <c r="L185" s="235" t="s">
        <v>274</v>
      </c>
      <c r="M185" s="236" t="s">
        <v>275</v>
      </c>
      <c r="N185" s="236" t="s">
        <v>276</v>
      </c>
      <c r="O185" s="299" t="s">
        <v>214</v>
      </c>
    </row>
    <row r="186" spans="1:15" ht="12.75" customHeight="1">
      <c r="A186" s="97">
        <v>8</v>
      </c>
      <c r="B186" s="346" t="s">
        <v>278</v>
      </c>
      <c r="C186" s="40" t="s">
        <v>28</v>
      </c>
      <c r="D186" s="347">
        <v>2</v>
      </c>
      <c r="E186" s="348" t="s">
        <v>279</v>
      </c>
      <c r="F186" s="204">
        <f t="shared" si="12"/>
        <v>5000</v>
      </c>
      <c r="G186" s="201">
        <f t="shared" si="11"/>
        <v>1111.111111111111</v>
      </c>
      <c r="H186" s="201">
        <v>6000</v>
      </c>
      <c r="I186" s="201">
        <f t="shared" si="13"/>
        <v>1333.3333333333333</v>
      </c>
      <c r="J186" s="183" t="s">
        <v>130</v>
      </c>
      <c r="K186" s="42" t="s">
        <v>161</v>
      </c>
      <c r="L186" s="235" t="s">
        <v>274</v>
      </c>
      <c r="M186" s="236" t="s">
        <v>275</v>
      </c>
      <c r="N186" s="236" t="s">
        <v>276</v>
      </c>
      <c r="O186" s="299" t="s">
        <v>214</v>
      </c>
    </row>
    <row r="187" spans="1:15" ht="12.75" customHeight="1">
      <c r="A187" s="97">
        <v>10</v>
      </c>
      <c r="B187" s="346" t="s">
        <v>280</v>
      </c>
      <c r="C187" s="40" t="s">
        <v>28</v>
      </c>
      <c r="D187" s="347">
        <v>2</v>
      </c>
      <c r="E187" s="348" t="s">
        <v>281</v>
      </c>
      <c r="F187" s="204">
        <f t="shared" si="12"/>
        <v>10000</v>
      </c>
      <c r="G187" s="201">
        <f t="shared" si="11"/>
        <v>2222.222222222222</v>
      </c>
      <c r="H187" s="201">
        <v>12000</v>
      </c>
      <c r="I187" s="201">
        <f t="shared" si="13"/>
        <v>2666.6666666666665</v>
      </c>
      <c r="J187" s="183" t="s">
        <v>130</v>
      </c>
      <c r="K187" s="42" t="s">
        <v>161</v>
      </c>
      <c r="L187" s="235" t="s">
        <v>274</v>
      </c>
      <c r="M187" s="236" t="s">
        <v>275</v>
      </c>
      <c r="N187" s="236" t="s">
        <v>276</v>
      </c>
      <c r="O187" s="299" t="s">
        <v>214</v>
      </c>
    </row>
    <row r="188" spans="1:15" ht="12.75" customHeight="1" thickBot="1">
      <c r="A188" s="98"/>
      <c r="B188" s="332"/>
      <c r="C188" s="78"/>
      <c r="D188" s="65"/>
      <c r="E188" s="333"/>
      <c r="F188" s="204">
        <f t="shared" si="12"/>
        <v>325833.3333333334</v>
      </c>
      <c r="G188" s="334"/>
      <c r="H188" s="319">
        <v>391000</v>
      </c>
      <c r="I188" s="334"/>
      <c r="J188" s="335"/>
      <c r="K188" s="336"/>
      <c r="L188" s="65"/>
      <c r="M188" s="65"/>
      <c r="N188" s="65"/>
      <c r="O188" s="331"/>
    </row>
    <row r="189" spans="1:15" ht="12.75" customHeight="1" thickBot="1">
      <c r="A189" s="361" t="s">
        <v>259</v>
      </c>
      <c r="B189" s="362"/>
      <c r="C189" s="323"/>
      <c r="D189" s="323"/>
      <c r="E189" s="323"/>
      <c r="F189" s="323"/>
      <c r="G189" s="323"/>
      <c r="H189" s="323"/>
      <c r="I189" s="323"/>
      <c r="J189" s="324"/>
      <c r="K189" s="323"/>
      <c r="L189" s="323"/>
      <c r="M189" s="323"/>
      <c r="N189" s="323"/>
      <c r="O189" s="325"/>
    </row>
    <row r="190" spans="1:15" ht="12.75" customHeight="1" thickBot="1">
      <c r="A190" s="279">
        <v>1</v>
      </c>
      <c r="B190" s="280" t="s">
        <v>197</v>
      </c>
      <c r="C190" s="281" t="s">
        <v>28</v>
      </c>
      <c r="D190" s="282"/>
      <c r="E190" s="277" t="s">
        <v>196</v>
      </c>
      <c r="F190" s="283">
        <f>H190/1.2</f>
        <v>0</v>
      </c>
      <c r="G190" s="283">
        <f>F190/4.5</f>
        <v>0</v>
      </c>
      <c r="H190" s="283">
        <v>0</v>
      </c>
      <c r="I190" s="283">
        <f>H190/4.5</f>
        <v>0</v>
      </c>
      <c r="J190" s="284" t="s">
        <v>130</v>
      </c>
      <c r="K190" s="12" t="s">
        <v>161</v>
      </c>
      <c r="L190" s="235" t="s">
        <v>274</v>
      </c>
      <c r="M190" s="236" t="s">
        <v>275</v>
      </c>
      <c r="N190" s="236" t="s">
        <v>276</v>
      </c>
      <c r="O190" s="237" t="s">
        <v>214</v>
      </c>
    </row>
    <row r="191" spans="1:15" s="259" customFormat="1" ht="21.75" customHeight="1" thickBot="1">
      <c r="A191" s="260"/>
      <c r="B191" s="266" t="s">
        <v>160</v>
      </c>
      <c r="C191" s="261"/>
      <c r="D191" s="261"/>
      <c r="E191" s="261"/>
      <c r="F191" s="267"/>
      <c r="G191" s="267"/>
      <c r="H191" s="267"/>
      <c r="I191" s="267">
        <f>H191/4.5</f>
        <v>0</v>
      </c>
      <c r="J191" s="262"/>
      <c r="K191" s="263"/>
      <c r="L191" s="263"/>
      <c r="M191" s="264"/>
      <c r="N191" s="264"/>
      <c r="O191" s="265"/>
    </row>
    <row r="192" spans="1:15" ht="12.75" customHeight="1">
      <c r="A192" s="91"/>
      <c r="B192" s="168"/>
      <c r="C192" s="82"/>
      <c r="D192" s="82"/>
      <c r="E192" s="81"/>
      <c r="F192" s="83"/>
      <c r="G192" s="84"/>
      <c r="H192" s="84"/>
      <c r="I192" s="84"/>
      <c r="J192" s="234"/>
      <c r="K192" s="80"/>
      <c r="L192" s="87"/>
      <c r="M192" s="85"/>
      <c r="N192" s="85"/>
      <c r="O192" s="86"/>
    </row>
    <row r="193" spans="1:15" ht="12.75" customHeight="1">
      <c r="A193" s="91"/>
      <c r="B193" s="166"/>
      <c r="C193" s="82"/>
      <c r="D193" s="82"/>
      <c r="E193" s="81"/>
      <c r="F193" s="83"/>
      <c r="G193" s="84"/>
      <c r="H193" s="84"/>
      <c r="I193" s="84"/>
      <c r="J193" s="234"/>
      <c r="K193" s="80"/>
      <c r="L193" s="87"/>
      <c r="M193" s="85"/>
      <c r="N193" s="85"/>
      <c r="O193" s="86"/>
    </row>
    <row r="194" spans="1:15" ht="12.75" customHeight="1">
      <c r="A194" s="91"/>
      <c r="B194" s="167"/>
      <c r="C194" s="300" t="s">
        <v>245</v>
      </c>
      <c r="D194" s="301"/>
      <c r="E194" s="81"/>
      <c r="F194" s="359" t="s">
        <v>293</v>
      </c>
      <c r="G194" s="360"/>
      <c r="H194" s="84"/>
      <c r="I194" s="82" t="s">
        <v>246</v>
      </c>
      <c r="J194" s="234"/>
      <c r="K194" s="80"/>
      <c r="L194" s="88"/>
      <c r="M194" s="85"/>
      <c r="N194" s="85"/>
      <c r="O194" s="86"/>
    </row>
    <row r="195" spans="1:15" ht="12.75" customHeight="1">
      <c r="A195" s="91"/>
      <c r="B195" s="167"/>
      <c r="C195" s="301" t="s">
        <v>244</v>
      </c>
      <c r="D195" s="301"/>
      <c r="E195" s="81"/>
      <c r="F195" s="359" t="s">
        <v>294</v>
      </c>
      <c r="G195" s="359"/>
      <c r="H195" s="84"/>
      <c r="I195" s="82" t="s">
        <v>247</v>
      </c>
      <c r="J195" s="298"/>
      <c r="K195" s="80"/>
      <c r="L195" s="80"/>
      <c r="M195" s="85"/>
      <c r="N195" s="85"/>
      <c r="O195" s="86"/>
    </row>
    <row r="196" spans="1:15" ht="12.75" customHeight="1">
      <c r="A196" s="91"/>
      <c r="C196" s="82"/>
      <c r="D196" s="82"/>
      <c r="E196" s="81"/>
      <c r="F196" s="83"/>
      <c r="G196" s="84"/>
      <c r="H196" s="84"/>
      <c r="I196" s="84"/>
      <c r="J196" s="234"/>
      <c r="K196" s="80"/>
      <c r="L196" s="87"/>
      <c r="M196" s="85"/>
      <c r="N196" s="85"/>
      <c r="O196" s="86"/>
    </row>
    <row r="197" spans="1:15" ht="12.75" customHeight="1">
      <c r="A197" s="91"/>
      <c r="B197" s="82"/>
      <c r="E197" s="81"/>
      <c r="F197" s="89"/>
      <c r="G197" s="84"/>
      <c r="H197" s="84"/>
      <c r="I197" s="82"/>
      <c r="J197" s="234"/>
      <c r="K197" s="80"/>
      <c r="L197" s="87"/>
      <c r="M197" s="87"/>
      <c r="N197" s="87"/>
      <c r="O197" s="87"/>
    </row>
    <row r="198" spans="1:15" ht="12.75" customHeight="1">
      <c r="A198" s="91"/>
      <c r="B198" s="167"/>
      <c r="E198" s="81"/>
      <c r="F198" s="84"/>
      <c r="G198" s="84"/>
      <c r="H198" s="84"/>
      <c r="I198" s="82"/>
      <c r="J198" s="298"/>
      <c r="K198" s="90"/>
      <c r="L198" s="87"/>
      <c r="M198" s="87"/>
      <c r="N198" s="87"/>
      <c r="O198" s="87"/>
    </row>
    <row r="199" spans="1:15" ht="12.75" customHeight="1">
      <c r="A199" s="91"/>
      <c r="B199" s="167"/>
      <c r="E199" s="81"/>
      <c r="F199" s="84"/>
      <c r="G199" s="84"/>
      <c r="H199" s="84"/>
      <c r="I199" s="84"/>
      <c r="J199" s="234"/>
      <c r="K199" s="90"/>
      <c r="L199" s="87"/>
      <c r="M199" s="87"/>
      <c r="N199" s="87"/>
      <c r="O199" s="87"/>
    </row>
    <row r="200" spans="1:15" ht="12.75" customHeight="1">
      <c r="A200" s="91"/>
      <c r="B200" s="167"/>
      <c r="C200" s="89"/>
      <c r="D200" s="82"/>
      <c r="E200" s="81"/>
      <c r="F200" s="84"/>
      <c r="G200" s="84"/>
      <c r="H200" s="84"/>
      <c r="I200" s="84"/>
      <c r="J200" s="234"/>
      <c r="K200" s="90"/>
      <c r="L200" s="87"/>
      <c r="M200" s="87"/>
      <c r="N200" s="87"/>
      <c r="O200" s="87"/>
    </row>
    <row r="201" spans="1:15" ht="12.75" customHeight="1">
      <c r="A201" s="91"/>
      <c r="B201" s="167"/>
      <c r="C201" s="89"/>
      <c r="D201" s="82"/>
      <c r="E201" s="81"/>
      <c r="F201" s="84"/>
      <c r="G201" s="84"/>
      <c r="H201" s="84"/>
      <c r="I201" s="84"/>
      <c r="J201" s="234"/>
      <c r="K201" s="90"/>
      <c r="L201" s="87"/>
      <c r="M201" s="87"/>
      <c r="N201" s="87"/>
      <c r="O201" s="87"/>
    </row>
    <row r="202" spans="1:15" ht="12.75" customHeight="1">
      <c r="A202" s="91"/>
      <c r="B202" s="167"/>
      <c r="C202" s="89"/>
      <c r="D202" s="82"/>
      <c r="E202" s="81"/>
      <c r="F202" s="84"/>
      <c r="G202" s="84"/>
      <c r="H202" s="84"/>
      <c r="I202" s="84"/>
      <c r="J202" s="234"/>
      <c r="K202" s="90"/>
      <c r="L202" s="87"/>
      <c r="M202" s="87"/>
      <c r="N202" s="87"/>
      <c r="O202" s="87"/>
    </row>
    <row r="203" spans="1:15" ht="12.75" customHeight="1">
      <c r="A203" s="91"/>
      <c r="B203" s="167"/>
      <c r="C203" s="89"/>
      <c r="D203" s="82"/>
      <c r="E203" s="81"/>
      <c r="F203" s="84"/>
      <c r="G203" s="84"/>
      <c r="H203" s="84"/>
      <c r="I203" s="84"/>
      <c r="J203" s="234"/>
      <c r="K203" s="90"/>
      <c r="L203" s="87"/>
      <c r="M203" s="87"/>
      <c r="N203" s="87"/>
      <c r="O203" s="87"/>
    </row>
    <row r="204" spans="1:15" ht="12.75" customHeight="1">
      <c r="A204" s="91"/>
      <c r="B204" s="167"/>
      <c r="C204" s="89"/>
      <c r="D204" s="82"/>
      <c r="E204" s="81"/>
      <c r="F204" s="84"/>
      <c r="G204" s="84"/>
      <c r="H204" s="84"/>
      <c r="I204" s="84"/>
      <c r="J204" s="234"/>
      <c r="K204" s="90"/>
      <c r="L204" s="87"/>
      <c r="M204" s="87"/>
      <c r="N204" s="87"/>
      <c r="O204" s="87"/>
    </row>
    <row r="205" spans="1:15" ht="12.75" customHeight="1">
      <c r="A205" s="91"/>
      <c r="B205" s="167"/>
      <c r="C205" s="89"/>
      <c r="D205" s="82"/>
      <c r="E205" s="81"/>
      <c r="F205" s="84"/>
      <c r="G205" s="84"/>
      <c r="H205" s="84"/>
      <c r="I205" s="84"/>
      <c r="J205" s="234"/>
      <c r="K205" s="90"/>
      <c r="L205" s="87"/>
      <c r="M205" s="87"/>
      <c r="N205" s="87"/>
      <c r="O205" s="87"/>
    </row>
    <row r="206" spans="1:15" ht="12.75" customHeight="1">
      <c r="A206" s="91"/>
      <c r="B206" s="167"/>
      <c r="C206" s="89"/>
      <c r="D206" s="82"/>
      <c r="E206" s="81"/>
      <c r="F206" s="84"/>
      <c r="G206" s="84"/>
      <c r="H206" s="84"/>
      <c r="I206" s="84"/>
      <c r="J206" s="234"/>
      <c r="K206" s="90"/>
      <c r="L206" s="87"/>
      <c r="M206" s="87"/>
      <c r="N206" s="87"/>
      <c r="O206" s="87"/>
    </row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</sheetData>
  <sheetProtection/>
  <mergeCells count="19">
    <mergeCell ref="N13:N14"/>
    <mergeCell ref="O13:O14"/>
    <mergeCell ref="A178:B178"/>
    <mergeCell ref="H13:I13"/>
    <mergeCell ref="L13:L14"/>
    <mergeCell ref="M13:M14"/>
    <mergeCell ref="A13:A14"/>
    <mergeCell ref="J13:J14"/>
    <mergeCell ref="K13:K14"/>
    <mergeCell ref="A189:B189"/>
    <mergeCell ref="G8:O8"/>
    <mergeCell ref="G3:M3"/>
    <mergeCell ref="F13:G13"/>
    <mergeCell ref="G6:O6"/>
    <mergeCell ref="B9:O9"/>
    <mergeCell ref="B13:B14"/>
    <mergeCell ref="C13:C14"/>
    <mergeCell ref="D13:D14"/>
    <mergeCell ref="E13:E14"/>
  </mergeCells>
  <printOptions/>
  <pageMargins left="0.8267716535433072" right="0.2362204724409449" top="0.7480314960629921" bottom="0.7480314960629921" header="0.5118110236220472" footer="0.5118110236220472"/>
  <pageSetup horizontalDpi="600" verticalDpi="600" orientation="landscape" paperSize="8" scale="83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LAURA</cp:lastModifiedBy>
  <cp:lastPrinted>2016-03-21T14:11:06Z</cp:lastPrinted>
  <dcterms:created xsi:type="dcterms:W3CDTF">2008-11-20T19:57:43Z</dcterms:created>
  <dcterms:modified xsi:type="dcterms:W3CDTF">2016-04-06T13:17:22Z</dcterms:modified>
  <cp:category/>
  <cp:version/>
  <cp:contentType/>
  <cp:contentStatus/>
</cp:coreProperties>
</file>